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0"/>
  <workbookPr/>
  <mc:AlternateContent xmlns:mc="http://schemas.openxmlformats.org/markup-compatibility/2006">
    <mc:Choice Requires="x15">
      <x15ac:absPath xmlns:x15ac="http://schemas.microsoft.com/office/spreadsheetml/2010/11/ac" url="/Users/catalinacapitan 1/Dropbox/6.CATA/Mis Doc/Doctorado/Bases de datos/"/>
    </mc:Choice>
  </mc:AlternateContent>
  <xr:revisionPtr revIDLastSave="0" documentId="8_{79B8065E-BC0A-134C-8AB0-ABD45BA667FC}" xr6:coauthVersionLast="47" xr6:coauthVersionMax="47" xr10:uidLastSave="{00000000-0000-0000-0000-000000000000}"/>
  <bookViews>
    <workbookView xWindow="3200" yWindow="1320" windowWidth="25600" windowHeight="13160" tabRatio="500" xr2:uid="{00000000-000D-0000-FFFF-FFFF00000000}"/>
  </bookViews>
  <sheets>
    <sheet name="Data" sheetId="2" r:id="rId1"/>
    <sheet name="Sheet1" sheetId="1" r:id="rId2"/>
  </sheet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D13" i="2" l="1"/>
  <c r="DD12" i="2"/>
  <c r="BS12" i="2"/>
  <c r="BS13" i="2"/>
  <c r="DF6" i="2" l="1"/>
  <c r="DF7" i="2"/>
  <c r="DF8" i="2"/>
  <c r="DF9" i="2"/>
  <c r="DF10" i="2"/>
  <c r="DF11" i="2"/>
  <c r="DF5" i="2"/>
  <c r="DF4" i="2"/>
  <c r="DF3" i="2"/>
  <c r="BR8" i="2"/>
  <c r="BR9" i="2"/>
  <c r="BR10" i="2"/>
  <c r="BR11" i="2"/>
  <c r="BR7" i="2"/>
  <c r="BR6" i="2"/>
  <c r="BR5" i="2"/>
  <c r="BR4" i="2"/>
  <c r="BR3" i="2"/>
  <c r="E10" i="1"/>
  <c r="E11" i="1"/>
  <c r="D10" i="1"/>
  <c r="D11" i="1"/>
  <c r="C11" i="1"/>
  <c r="C10" i="1"/>
  <c r="BW12" i="2"/>
  <c r="BW13" i="2"/>
  <c r="BT13" i="2"/>
  <c r="BT12" i="2"/>
  <c r="G12" i="2"/>
  <c r="G13" i="2"/>
  <c r="F12" i="2"/>
  <c r="F13" i="2"/>
  <c r="E12" i="2"/>
  <c r="E13" i="2"/>
  <c r="D12" i="2"/>
  <c r="D13" i="2"/>
  <c r="C13" i="2"/>
  <c r="C12" i="2"/>
  <c r="DL6" i="2"/>
  <c r="DO5" i="2"/>
  <c r="DO6" i="2"/>
  <c r="DO7" i="2"/>
  <c r="DO8" i="2"/>
  <c r="DO9" i="2"/>
  <c r="DO10" i="2"/>
  <c r="DO11" i="2"/>
  <c r="DO3" i="2"/>
  <c r="DO4" i="2"/>
  <c r="DL4" i="2"/>
  <c r="DL5" i="2"/>
  <c r="DL7" i="2"/>
  <c r="DL8" i="2"/>
  <c r="DL9" i="2"/>
  <c r="DL10" i="2"/>
  <c r="DL11" i="2"/>
  <c r="DC4" i="2"/>
  <c r="DC5" i="2"/>
  <c r="DC6" i="2"/>
  <c r="DC7" i="2"/>
  <c r="DC8" i="2"/>
  <c r="DC9" i="2"/>
  <c r="DC10" i="2"/>
  <c r="DC11" i="2"/>
  <c r="DC3" i="2"/>
  <c r="DL3" i="2"/>
  <c r="CC4" i="2"/>
  <c r="CC5" i="2"/>
  <c r="CC6" i="2"/>
  <c r="CC7" i="2"/>
  <c r="CC8" i="2"/>
  <c r="CC9" i="2"/>
  <c r="CC10" i="2"/>
  <c r="CC11" i="2"/>
  <c r="CC3" i="2"/>
  <c r="BZ4" i="2"/>
  <c r="BZ5" i="2"/>
  <c r="BZ6" i="2"/>
  <c r="BZ7" i="2"/>
  <c r="BZ8" i="2"/>
  <c r="BZ9" i="2"/>
  <c r="BZ10" i="2"/>
  <c r="BZ11" i="2"/>
  <c r="BZ3" i="2"/>
  <c r="X4" i="2"/>
  <c r="X5" i="2"/>
  <c r="X6" i="2"/>
  <c r="X7" i="2"/>
  <c r="X8" i="2"/>
  <c r="X9" i="2"/>
  <c r="X10" i="2"/>
  <c r="X11" i="2"/>
  <c r="X3" i="2"/>
  <c r="U4" i="2"/>
  <c r="U5" i="2"/>
  <c r="U6" i="2"/>
  <c r="U7" i="2"/>
  <c r="U8" i="2"/>
  <c r="U9" i="2"/>
  <c r="U10" i="2"/>
  <c r="U11" i="2"/>
  <c r="U3" i="2"/>
  <c r="J4" i="2"/>
  <c r="J5" i="2"/>
  <c r="J6" i="2"/>
  <c r="J7" i="2"/>
  <c r="J8" i="2"/>
  <c r="J9" i="2"/>
  <c r="J10" i="2"/>
  <c r="J11" i="2"/>
  <c r="J3" i="2"/>
  <c r="DC13" i="2" l="1"/>
  <c r="DC12" i="2"/>
  <c r="CC13" i="2"/>
  <c r="BR12" i="2"/>
  <c r="BR13" i="2"/>
  <c r="BZ13" i="2"/>
  <c r="CC12" i="2"/>
  <c r="BZ1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F2" authorId="0" shapeId="0" xr:uid="{00000000-0006-0000-0000-000001000000}">
      <text>
        <r>
          <rPr>
            <b/>
            <sz val="10"/>
            <color rgb="FF000000"/>
            <rFont val="Calibri"/>
            <family val="2"/>
          </rPr>
          <t xml:space="preserve"> Cata: </t>
        </r>
        <r>
          <rPr>
            <sz val="10"/>
            <color rgb="FF000000"/>
            <rFont val="Calibri"/>
            <family val="2"/>
          </rPr>
          <t>con refráctometro ATAGO</t>
        </r>
      </text>
    </comment>
    <comment ref="G2" authorId="0" shapeId="0" xr:uid="{00000000-0006-0000-0000-000002000000}">
      <text>
        <r>
          <rPr>
            <b/>
            <sz val="10"/>
            <color rgb="FF000000"/>
            <rFont val="Calibri"/>
            <family val="2"/>
          </rPr>
          <t>Cata: escala de colores de la orina de Armstrong</t>
        </r>
      </text>
    </comment>
    <comment ref="H2" authorId="0" shapeId="0" xr:uid="{00000000-0006-0000-0000-000003000000}">
      <text>
        <r>
          <rPr>
            <b/>
            <sz val="10"/>
            <color indexed="81"/>
            <rFont val="Calibri"/>
            <family val="2"/>
          </rPr>
          <t>Cata: medido con el osmémetro</t>
        </r>
      </text>
    </comment>
    <comment ref="J2" authorId="0" shapeId="0" xr:uid="{00000000-0006-0000-0000-000004000000}">
      <text>
        <r>
          <rPr>
            <b/>
            <sz val="10"/>
            <color indexed="81"/>
            <rFont val="Calibri"/>
            <family val="2"/>
          </rPr>
          <t>Promedio de urine osmolality 1 y2</t>
        </r>
      </text>
    </comment>
    <comment ref="K2" authorId="0" shapeId="0" xr:uid="{00000000-0006-0000-0000-000005000000}">
      <text>
        <r>
          <rPr>
            <b/>
            <sz val="10"/>
            <color indexed="81"/>
            <rFont val="Calibri"/>
            <family val="2"/>
          </rPr>
          <t xml:space="preserve">Cata: </t>
        </r>
        <r>
          <rPr>
            <sz val="10"/>
            <color indexed="81"/>
            <rFont val="Calibri"/>
            <family val="2"/>
          </rPr>
          <t xml:space="preserve"> pregunta de 1 a 5, donde 1 es nada y 5 es mucho, qué tan lleno se siente?</t>
        </r>
      </text>
    </comment>
    <comment ref="L2" authorId="0" shapeId="0" xr:uid="{00000000-0006-0000-0000-000006000000}">
      <text>
        <r>
          <rPr>
            <b/>
            <sz val="10"/>
            <color indexed="81"/>
            <rFont val="Calibri"/>
            <family val="2"/>
          </rPr>
          <t xml:space="preserve">Cata: </t>
        </r>
        <r>
          <rPr>
            <sz val="10"/>
            <color indexed="81"/>
            <rFont val="Calibri"/>
            <family val="2"/>
          </rPr>
          <t xml:space="preserve"> escala de percepción de calor de Young, Sawka, Epstein, Decristofano &amp; Pandolf, 1987
</t>
        </r>
      </text>
    </comment>
    <comment ref="M2" authorId="0" shapeId="0" xr:uid="{00000000-0006-0000-0000-000007000000}">
      <text>
        <r>
          <rPr>
            <b/>
            <sz val="10"/>
            <color indexed="81"/>
            <rFont val="Calibri"/>
            <family val="2"/>
          </rPr>
          <t xml:space="preserve">Cata: </t>
        </r>
        <r>
          <rPr>
            <sz val="10"/>
            <color indexed="81"/>
            <rFont val="Calibri"/>
            <family val="2"/>
          </rPr>
          <t xml:space="preserve">Línea contínua de 10 cm, en el extremo izquierdo nada sediento y el extremo derecho muy sediento
</t>
        </r>
      </text>
    </comment>
    <comment ref="N2" authorId="0" shapeId="0" xr:uid="{00000000-0006-0000-0000-000008000000}">
      <text>
        <r>
          <rPr>
            <b/>
            <sz val="10"/>
            <color indexed="81"/>
            <rFont val="Calibri"/>
            <family val="2"/>
          </rPr>
          <t>Cata: escala de las botellas
A 100   B 200   C 300 D 400  E 500  F 600  G 700 H 800 I 900 J 1000</t>
        </r>
      </text>
    </comment>
    <comment ref="O2" authorId="0" shapeId="0" xr:uid="{00000000-0006-0000-0000-000009000000}">
      <text>
        <r>
          <rPr>
            <b/>
            <sz val="10"/>
            <color indexed="81"/>
            <rFont val="Calibri"/>
            <family val="2"/>
          </rPr>
          <t xml:space="preserve">Cata:  </t>
        </r>
        <r>
          <rPr>
            <sz val="10"/>
            <color indexed="81"/>
            <rFont val="Calibri"/>
            <family val="2"/>
          </rPr>
          <t>Pregunta de 1 a 5, donde 1 es nada y 5 es mucho, cuánto cólico siente en este momento?</t>
        </r>
      </text>
    </comment>
    <comment ref="Q2" authorId="0" shapeId="0" xr:uid="{00000000-0006-0000-0000-00000A000000}">
      <text>
        <r>
          <rPr>
            <b/>
            <sz val="10"/>
            <color indexed="81"/>
            <rFont val="Calibri"/>
            <family val="2"/>
          </rPr>
          <t xml:space="preserve"> Cata: </t>
        </r>
        <r>
          <rPr>
            <sz val="10"/>
            <color indexed="81"/>
            <rFont val="Calibri"/>
            <family val="2"/>
          </rPr>
          <t>con refráctometro ATAGO</t>
        </r>
      </text>
    </comment>
    <comment ref="R2" authorId="0" shapeId="0" xr:uid="{00000000-0006-0000-0000-00000B000000}">
      <text>
        <r>
          <rPr>
            <b/>
            <sz val="10"/>
            <color indexed="81"/>
            <rFont val="Calibri"/>
            <family val="2"/>
          </rPr>
          <t>Cata: escala de colores de la orina de Armstrong</t>
        </r>
      </text>
    </comment>
    <comment ref="S2" authorId="0" shapeId="0" xr:uid="{00000000-0006-0000-0000-00000C000000}">
      <text>
        <r>
          <rPr>
            <b/>
            <sz val="10"/>
            <color indexed="81"/>
            <rFont val="Calibri"/>
            <family val="2"/>
          </rPr>
          <t>Cata: medido con el osmémetro</t>
        </r>
      </text>
    </comment>
    <comment ref="U2" authorId="0" shapeId="0" xr:uid="{00000000-0006-0000-0000-00000D000000}">
      <text>
        <r>
          <rPr>
            <b/>
            <sz val="10"/>
            <color indexed="81"/>
            <rFont val="Calibri"/>
            <family val="2"/>
          </rPr>
          <t>Promedio de urine osmolality 1 y2</t>
        </r>
      </text>
    </comment>
    <comment ref="X2" authorId="0" shapeId="0" xr:uid="{00000000-0006-0000-0000-00000E000000}">
      <text>
        <r>
          <rPr>
            <b/>
            <sz val="10"/>
            <color indexed="81"/>
            <rFont val="Calibri"/>
            <family val="2"/>
          </rPr>
          <t xml:space="preserve">ata: Promedio de la osmolalidad del plasma 1 y 2
</t>
        </r>
      </text>
    </comment>
    <comment ref="Y2" authorId="0" shapeId="0" xr:uid="{00000000-0006-0000-0000-00000F000000}">
      <text>
        <r>
          <rPr>
            <b/>
            <sz val="10"/>
            <color indexed="81"/>
            <rFont val="Calibri"/>
            <family val="2"/>
          </rPr>
          <t xml:space="preserve">Cata: </t>
        </r>
        <r>
          <rPr>
            <sz val="10"/>
            <color indexed="81"/>
            <rFont val="Calibri"/>
            <family val="2"/>
          </rPr>
          <t xml:space="preserve"> pregunta de 1 a 5, donde 1 es nada y 5 es mucho, qué tan lleno se siente?</t>
        </r>
      </text>
    </comment>
    <comment ref="Z2" authorId="0" shapeId="0" xr:uid="{00000000-0006-0000-0000-000010000000}">
      <text>
        <r>
          <rPr>
            <b/>
            <sz val="10"/>
            <color indexed="81"/>
            <rFont val="Calibri"/>
            <family val="2"/>
          </rPr>
          <t xml:space="preserve">Cata: </t>
        </r>
        <r>
          <rPr>
            <sz val="10"/>
            <color indexed="81"/>
            <rFont val="Calibri"/>
            <family val="2"/>
          </rPr>
          <t xml:space="preserve"> escala de percepción de calor de Young, Sawka, Epstein, Decristofano &amp; Pandolf, 1987
</t>
        </r>
      </text>
    </comment>
    <comment ref="AA2" authorId="0" shapeId="0" xr:uid="{00000000-0006-0000-0000-000011000000}">
      <text>
        <r>
          <rPr>
            <b/>
            <sz val="10"/>
            <color indexed="81"/>
            <rFont val="Calibri"/>
            <family val="2"/>
          </rPr>
          <t xml:space="preserve">Cata: </t>
        </r>
        <r>
          <rPr>
            <sz val="10"/>
            <color indexed="81"/>
            <rFont val="Calibri"/>
            <family val="2"/>
          </rPr>
          <t xml:space="preserve">Línea contínua de 10 cm, en el extremo izquierdo nada sediento y el extremo derecho muy sediento
</t>
        </r>
      </text>
    </comment>
    <comment ref="AB2" authorId="0" shapeId="0" xr:uid="{00000000-0006-0000-0000-000012000000}">
      <text>
        <r>
          <rPr>
            <b/>
            <sz val="10"/>
            <color indexed="81"/>
            <rFont val="Calibri"/>
            <family val="2"/>
          </rPr>
          <t>Cata: escala de las botellas</t>
        </r>
      </text>
    </comment>
    <comment ref="AC2" authorId="0" shapeId="0" xr:uid="{00000000-0006-0000-0000-000013000000}">
      <text>
        <r>
          <rPr>
            <b/>
            <sz val="10"/>
            <color indexed="81"/>
            <rFont val="Calibri"/>
            <family val="2"/>
          </rPr>
          <t xml:space="preserve">Cata:  </t>
        </r>
        <r>
          <rPr>
            <sz val="10"/>
            <color indexed="81"/>
            <rFont val="Calibri"/>
            <family val="2"/>
          </rPr>
          <t>Pregunta de 1 a 5, donde 1 es nada y 5 es mucho, cuánto cólico siente en este momento?</t>
        </r>
      </text>
    </comment>
    <comment ref="AE2" authorId="0" shapeId="0" xr:uid="{00000000-0006-0000-0000-000014000000}">
      <text>
        <r>
          <rPr>
            <b/>
            <sz val="10"/>
            <color rgb="FF000000"/>
            <rFont val="Calibri"/>
            <family val="2"/>
          </rPr>
          <t xml:space="preserve">Cata: </t>
        </r>
        <r>
          <rPr>
            <sz val="10"/>
            <color rgb="FF000000"/>
            <rFont val="Calibri"/>
            <family val="2"/>
          </rPr>
          <t xml:space="preserve"> pregunta de 1 a 5, donde 1 es nada y 5 es mucho, qué tan lleno se siente?</t>
        </r>
      </text>
    </comment>
    <comment ref="AF2" authorId="0" shapeId="0" xr:uid="{00000000-0006-0000-0000-000015000000}">
      <text>
        <r>
          <rPr>
            <b/>
            <sz val="10"/>
            <color indexed="81"/>
            <rFont val="Calibri"/>
            <family val="2"/>
          </rPr>
          <t xml:space="preserve">Cata: </t>
        </r>
        <r>
          <rPr>
            <sz val="10"/>
            <color indexed="81"/>
            <rFont val="Calibri"/>
            <family val="2"/>
          </rPr>
          <t xml:space="preserve"> escala de percepción de calor de Young, Sawka, Epstein, Decristofano &amp; Pandolf, 1987
</t>
        </r>
      </text>
    </comment>
    <comment ref="AG2" authorId="0" shapeId="0" xr:uid="{00000000-0006-0000-0000-000016000000}">
      <text>
        <r>
          <rPr>
            <b/>
            <sz val="10"/>
            <color indexed="81"/>
            <rFont val="Calibri"/>
            <family val="2"/>
          </rPr>
          <t xml:space="preserve">Cata: </t>
        </r>
        <r>
          <rPr>
            <sz val="10"/>
            <color indexed="81"/>
            <rFont val="Calibri"/>
            <family val="2"/>
          </rPr>
          <t xml:space="preserve">Línea contínua de 10 cm, en el extremo izquierdo nada sediento y el extremo derecho muy sediento
</t>
        </r>
      </text>
    </comment>
    <comment ref="AH2" authorId="0" shapeId="0" xr:uid="{00000000-0006-0000-0000-000017000000}">
      <text>
        <r>
          <rPr>
            <b/>
            <sz val="10"/>
            <color indexed="81"/>
            <rFont val="Calibri"/>
            <family val="2"/>
          </rPr>
          <t>Cata: escala de las botellas</t>
        </r>
      </text>
    </comment>
    <comment ref="AI2" authorId="0" shapeId="0" xr:uid="{00000000-0006-0000-0000-000018000000}">
      <text>
        <r>
          <rPr>
            <b/>
            <sz val="10"/>
            <color indexed="81"/>
            <rFont val="Calibri"/>
            <family val="2"/>
          </rPr>
          <t xml:space="preserve">Cata:  </t>
        </r>
        <r>
          <rPr>
            <sz val="10"/>
            <color indexed="81"/>
            <rFont val="Calibri"/>
            <family val="2"/>
          </rPr>
          <t>Pregunta de 1 a 5, donde 1 es nada y 5 es mucho, cuánto cólico siente en este momento?</t>
        </r>
      </text>
    </comment>
    <comment ref="AM2" authorId="0" shapeId="0" xr:uid="{00000000-0006-0000-0000-000019000000}">
      <text>
        <r>
          <rPr>
            <b/>
            <sz val="10"/>
            <color indexed="81"/>
            <rFont val="Calibri"/>
            <family val="2"/>
          </rPr>
          <t xml:space="preserve">Cata: </t>
        </r>
        <r>
          <rPr>
            <sz val="10"/>
            <color indexed="81"/>
            <rFont val="Calibri"/>
            <family val="2"/>
          </rPr>
          <t xml:space="preserve"> pregunta de 1 a 5, donde 1 es nada y 5 es mucho, qué tan lleno se siente?</t>
        </r>
      </text>
    </comment>
    <comment ref="AN2" authorId="0" shapeId="0" xr:uid="{00000000-0006-0000-0000-00001A000000}">
      <text>
        <r>
          <rPr>
            <b/>
            <sz val="10"/>
            <color indexed="81"/>
            <rFont val="Calibri"/>
            <family val="2"/>
          </rPr>
          <t xml:space="preserve">Cata: </t>
        </r>
        <r>
          <rPr>
            <sz val="10"/>
            <color indexed="81"/>
            <rFont val="Calibri"/>
            <family val="2"/>
          </rPr>
          <t xml:space="preserve"> escala de percepción de calor de Young, Sawka, Epstein, Decristofano &amp; Pandolf, 1987
</t>
        </r>
      </text>
    </comment>
    <comment ref="AO2" authorId="0" shapeId="0" xr:uid="{00000000-0006-0000-0000-00001B000000}">
      <text>
        <r>
          <rPr>
            <b/>
            <sz val="10"/>
            <color indexed="81"/>
            <rFont val="Calibri"/>
            <family val="2"/>
          </rPr>
          <t xml:space="preserve">Cata: </t>
        </r>
        <r>
          <rPr>
            <sz val="10"/>
            <color indexed="81"/>
            <rFont val="Calibri"/>
            <family val="2"/>
          </rPr>
          <t xml:space="preserve">Línea contínua de 10 cm, en el extremo izquierdo nada sediento y el extremo derecho muy sediento
</t>
        </r>
      </text>
    </comment>
    <comment ref="AP2" authorId="0" shapeId="0" xr:uid="{00000000-0006-0000-0000-00001C000000}">
      <text>
        <r>
          <rPr>
            <b/>
            <sz val="10"/>
            <color indexed="81"/>
            <rFont val="Calibri"/>
            <family val="2"/>
          </rPr>
          <t>Cata: escala de las botellas</t>
        </r>
      </text>
    </comment>
    <comment ref="AQ2" authorId="0" shapeId="0" xr:uid="{00000000-0006-0000-0000-00001D000000}">
      <text>
        <r>
          <rPr>
            <b/>
            <sz val="10"/>
            <color indexed="81"/>
            <rFont val="Calibri"/>
            <family val="2"/>
          </rPr>
          <t xml:space="preserve">Cata:  </t>
        </r>
        <r>
          <rPr>
            <sz val="10"/>
            <color indexed="81"/>
            <rFont val="Calibri"/>
            <family val="2"/>
          </rPr>
          <t>Pregunta de 1 a 5, donde 1 es nada y 5 es mucho, cuánto cólico siente en este momento?</t>
        </r>
      </text>
    </comment>
    <comment ref="AU2" authorId="0" shapeId="0" xr:uid="{00000000-0006-0000-0000-00001E000000}">
      <text>
        <r>
          <rPr>
            <b/>
            <sz val="10"/>
            <color indexed="81"/>
            <rFont val="Calibri"/>
            <family val="2"/>
          </rPr>
          <t xml:space="preserve">Cata: </t>
        </r>
        <r>
          <rPr>
            <sz val="10"/>
            <color indexed="81"/>
            <rFont val="Calibri"/>
            <family val="2"/>
          </rPr>
          <t xml:space="preserve"> pregunta de 1 a 5, donde 1 es nada y 5 es mucho, qué tan lleno se siente?</t>
        </r>
      </text>
    </comment>
    <comment ref="AV2" authorId="0" shapeId="0" xr:uid="{00000000-0006-0000-0000-00001F000000}">
      <text>
        <r>
          <rPr>
            <b/>
            <sz val="10"/>
            <color rgb="FF000000"/>
            <rFont val="Calibri"/>
            <family val="2"/>
          </rPr>
          <t xml:space="preserve">Cata: </t>
        </r>
        <r>
          <rPr>
            <sz val="10"/>
            <color rgb="FF000000"/>
            <rFont val="Calibri"/>
            <family val="2"/>
          </rPr>
          <t xml:space="preserve"> escala de percepción de calor de Young, Sawka, Epstein, Decristofano &amp; Pandolf, 1987
</t>
        </r>
      </text>
    </comment>
    <comment ref="AW2" authorId="0" shapeId="0" xr:uid="{00000000-0006-0000-0000-000020000000}">
      <text>
        <r>
          <rPr>
            <b/>
            <sz val="10"/>
            <color indexed="81"/>
            <rFont val="Calibri"/>
            <family val="2"/>
          </rPr>
          <t xml:space="preserve">Cata: </t>
        </r>
        <r>
          <rPr>
            <sz val="10"/>
            <color indexed="81"/>
            <rFont val="Calibri"/>
            <family val="2"/>
          </rPr>
          <t xml:space="preserve">Línea contínua de 10 cm, en el extremo izquierdo nada sediento y el extremo derecho muy sediento
</t>
        </r>
      </text>
    </comment>
    <comment ref="AX2" authorId="0" shapeId="0" xr:uid="{00000000-0006-0000-0000-000021000000}">
      <text>
        <r>
          <rPr>
            <b/>
            <sz val="10"/>
            <color indexed="81"/>
            <rFont val="Calibri"/>
            <family val="2"/>
          </rPr>
          <t>Cata: escala de las botellas</t>
        </r>
      </text>
    </comment>
    <comment ref="AY2" authorId="0" shapeId="0" xr:uid="{00000000-0006-0000-0000-000022000000}">
      <text>
        <r>
          <rPr>
            <b/>
            <sz val="10"/>
            <color indexed="81"/>
            <rFont val="Calibri"/>
            <family val="2"/>
          </rPr>
          <t xml:space="preserve">Cata:  </t>
        </r>
        <r>
          <rPr>
            <sz val="10"/>
            <color indexed="81"/>
            <rFont val="Calibri"/>
            <family val="2"/>
          </rPr>
          <t>Pregunta de 1 a 5, donde 1 es nada y 5 es mucho, cuánto cólico siente en este momento?</t>
        </r>
      </text>
    </comment>
    <comment ref="BC2" authorId="0" shapeId="0" xr:uid="{00000000-0006-0000-0000-000023000000}">
      <text>
        <r>
          <rPr>
            <b/>
            <sz val="10"/>
            <color indexed="81"/>
            <rFont val="Calibri"/>
            <family val="2"/>
          </rPr>
          <t xml:space="preserve">Cata: </t>
        </r>
        <r>
          <rPr>
            <sz val="10"/>
            <color indexed="81"/>
            <rFont val="Calibri"/>
            <family val="2"/>
          </rPr>
          <t xml:space="preserve"> pregunta de 1 a 5, donde 1 es nada y 5 es mucho, qué tan lleno se siente?</t>
        </r>
      </text>
    </comment>
    <comment ref="BD2" authorId="0" shapeId="0" xr:uid="{00000000-0006-0000-0000-000024000000}">
      <text>
        <r>
          <rPr>
            <b/>
            <sz val="10"/>
            <color indexed="81"/>
            <rFont val="Calibri"/>
            <family val="2"/>
          </rPr>
          <t xml:space="preserve">Cata: </t>
        </r>
        <r>
          <rPr>
            <sz val="10"/>
            <color indexed="81"/>
            <rFont val="Calibri"/>
            <family val="2"/>
          </rPr>
          <t xml:space="preserve"> escala de percepción de calor de Young, Sawka, Epstein, Decristofano &amp; Pandolf, 1987
</t>
        </r>
      </text>
    </comment>
    <comment ref="BE2" authorId="0" shapeId="0" xr:uid="{00000000-0006-0000-0000-000025000000}">
      <text>
        <r>
          <rPr>
            <b/>
            <sz val="10"/>
            <color indexed="81"/>
            <rFont val="Calibri"/>
            <family val="2"/>
          </rPr>
          <t xml:space="preserve">Cata: </t>
        </r>
        <r>
          <rPr>
            <sz val="10"/>
            <color indexed="81"/>
            <rFont val="Calibri"/>
            <family val="2"/>
          </rPr>
          <t xml:space="preserve">Línea contínua de 10 cm, en el extremo izquierdo nada sediento y el extremo derecho muy sediento
</t>
        </r>
      </text>
    </comment>
    <comment ref="BF2" authorId="0" shapeId="0" xr:uid="{00000000-0006-0000-0000-000026000000}">
      <text>
        <r>
          <rPr>
            <b/>
            <sz val="10"/>
            <color indexed="81"/>
            <rFont val="Calibri"/>
            <family val="2"/>
          </rPr>
          <t>Cata: escala de las botellas</t>
        </r>
      </text>
    </comment>
    <comment ref="BG2" authorId="0" shapeId="0" xr:uid="{00000000-0006-0000-0000-000027000000}">
      <text>
        <r>
          <rPr>
            <b/>
            <sz val="10"/>
            <color indexed="81"/>
            <rFont val="Calibri"/>
            <family val="2"/>
          </rPr>
          <t xml:space="preserve">Cata:  </t>
        </r>
        <r>
          <rPr>
            <sz val="10"/>
            <color indexed="81"/>
            <rFont val="Calibri"/>
            <family val="2"/>
          </rPr>
          <t>Pregunta de 1 a 5, donde 1 es nada y 5 es mucho, cuánto cólico siente en este momento?</t>
        </r>
      </text>
    </comment>
    <comment ref="BK2" authorId="0" shapeId="0" xr:uid="{00000000-0006-0000-0000-000028000000}">
      <text>
        <r>
          <rPr>
            <b/>
            <sz val="10"/>
            <color indexed="81"/>
            <rFont val="Calibri"/>
            <family val="2"/>
          </rPr>
          <t xml:space="preserve">Cata: </t>
        </r>
        <r>
          <rPr>
            <sz val="10"/>
            <color indexed="81"/>
            <rFont val="Calibri"/>
            <family val="2"/>
          </rPr>
          <t xml:space="preserve"> pregunta de 1 a 5, donde 1 es nada y 5 es mucho, qué tan lleno se siente?</t>
        </r>
      </text>
    </comment>
    <comment ref="BL2" authorId="0" shapeId="0" xr:uid="{00000000-0006-0000-0000-000029000000}">
      <text>
        <r>
          <rPr>
            <b/>
            <sz val="10"/>
            <color indexed="81"/>
            <rFont val="Calibri"/>
            <family val="2"/>
          </rPr>
          <t xml:space="preserve">Cata: </t>
        </r>
        <r>
          <rPr>
            <sz val="10"/>
            <color indexed="81"/>
            <rFont val="Calibri"/>
            <family val="2"/>
          </rPr>
          <t xml:space="preserve"> escala de percepción de calor de Young, Sawka, Epstein, Decristofano &amp; Pandolf, 1987
</t>
        </r>
      </text>
    </comment>
    <comment ref="BM2" authorId="0" shapeId="0" xr:uid="{00000000-0006-0000-0000-00002A000000}">
      <text>
        <r>
          <rPr>
            <b/>
            <sz val="10"/>
            <color indexed="81"/>
            <rFont val="Calibri"/>
            <family val="2"/>
          </rPr>
          <t xml:space="preserve">Cata: </t>
        </r>
        <r>
          <rPr>
            <sz val="10"/>
            <color indexed="81"/>
            <rFont val="Calibri"/>
            <family val="2"/>
          </rPr>
          <t xml:space="preserve">Línea contínua de 10 cm, en el extremo izquierdo nada sediento y el extremo derecho muy sediento
</t>
        </r>
      </text>
    </comment>
    <comment ref="BN2" authorId="0" shapeId="0" xr:uid="{00000000-0006-0000-0000-00002B000000}">
      <text>
        <r>
          <rPr>
            <b/>
            <sz val="10"/>
            <color indexed="81"/>
            <rFont val="Calibri"/>
            <family val="2"/>
          </rPr>
          <t>Cata: escala de las botellas</t>
        </r>
      </text>
    </comment>
    <comment ref="BO2" authorId="0" shapeId="0" xr:uid="{00000000-0006-0000-0000-00002C000000}">
      <text>
        <r>
          <rPr>
            <b/>
            <sz val="10"/>
            <color indexed="81"/>
            <rFont val="Calibri"/>
            <family val="2"/>
          </rPr>
          <t xml:space="preserve">Cata:  </t>
        </r>
        <r>
          <rPr>
            <sz val="10"/>
            <color indexed="81"/>
            <rFont val="Calibri"/>
            <family val="2"/>
          </rPr>
          <t>Pregunta de 1 a 5, donde 1 es nada y 5 es mucho, cuánto cólico siente en este momento?</t>
        </r>
      </text>
    </comment>
    <comment ref="BS2" authorId="0" shapeId="0" xr:uid="{00000000-0006-0000-0000-00002D000000}">
      <text>
        <r>
          <rPr>
            <b/>
            <sz val="10"/>
            <color rgb="FF000000"/>
            <rFont val="Calibri"/>
            <family val="2"/>
          </rPr>
          <t>Cata: minutos</t>
        </r>
      </text>
    </comment>
    <comment ref="CD2" authorId="0" shapeId="0" xr:uid="{00000000-0006-0000-0000-00002E000000}">
      <text>
        <r>
          <rPr>
            <b/>
            <sz val="10"/>
            <color rgb="FF000000"/>
            <rFont val="Calibri"/>
            <family val="2"/>
          </rPr>
          <t xml:space="preserve">Cata: </t>
        </r>
        <r>
          <rPr>
            <sz val="10"/>
            <color rgb="FF000000"/>
            <rFont val="Calibri"/>
            <family val="2"/>
          </rPr>
          <t>mL</t>
        </r>
      </text>
    </comment>
    <comment ref="CG2" authorId="0" shapeId="0" xr:uid="{00000000-0006-0000-0000-00002F000000}">
      <text>
        <r>
          <rPr>
            <b/>
            <sz val="10"/>
            <color indexed="81"/>
            <rFont val="Calibri"/>
            <family val="2"/>
          </rPr>
          <t xml:space="preserve">Cata: </t>
        </r>
        <r>
          <rPr>
            <sz val="10"/>
            <color indexed="81"/>
            <rFont val="Calibri"/>
            <family val="2"/>
          </rPr>
          <t xml:space="preserve"> pregunta de 1 a 5, donde 1 es nada y 5 es mucho, qué tan lleno se siente?</t>
        </r>
      </text>
    </comment>
    <comment ref="CH2" authorId="0" shapeId="0" xr:uid="{00000000-0006-0000-0000-000030000000}">
      <text>
        <r>
          <rPr>
            <b/>
            <sz val="10"/>
            <color indexed="81"/>
            <rFont val="Calibri"/>
            <family val="2"/>
          </rPr>
          <t xml:space="preserve">Cata: </t>
        </r>
        <r>
          <rPr>
            <sz val="10"/>
            <color indexed="81"/>
            <rFont val="Calibri"/>
            <family val="2"/>
          </rPr>
          <t xml:space="preserve"> escala de percepción de calor de Young, Sawka, Epstein, Decristofano &amp; Pandolf, 1987
</t>
        </r>
      </text>
    </comment>
    <comment ref="CI2" authorId="0" shapeId="0" xr:uid="{00000000-0006-0000-0000-000031000000}">
      <text>
        <r>
          <rPr>
            <b/>
            <sz val="10"/>
            <color indexed="81"/>
            <rFont val="Calibri"/>
            <family val="2"/>
          </rPr>
          <t xml:space="preserve">Cata: </t>
        </r>
        <r>
          <rPr>
            <sz val="10"/>
            <color indexed="81"/>
            <rFont val="Calibri"/>
            <family val="2"/>
          </rPr>
          <t xml:space="preserve">Línea contínua de 10 cm, en el extremo izquierdo nada sediento y el extremo derecho muy sediento
</t>
        </r>
      </text>
    </comment>
    <comment ref="CJ2" authorId="0" shapeId="0" xr:uid="{00000000-0006-0000-0000-000032000000}">
      <text>
        <r>
          <rPr>
            <b/>
            <sz val="10"/>
            <color indexed="81"/>
            <rFont val="Calibri"/>
            <family val="2"/>
          </rPr>
          <t>Cata: escala de las botellas</t>
        </r>
      </text>
    </comment>
    <comment ref="CK2" authorId="0" shapeId="0" xr:uid="{00000000-0006-0000-0000-000033000000}">
      <text>
        <r>
          <rPr>
            <b/>
            <sz val="10"/>
            <color rgb="FF000000"/>
            <rFont val="Calibri"/>
            <family val="2"/>
          </rPr>
          <t xml:space="preserve">Cata:  </t>
        </r>
        <r>
          <rPr>
            <sz val="10"/>
            <color rgb="FF000000"/>
            <rFont val="Calibri"/>
            <family val="2"/>
          </rPr>
          <t>Pregunta de 1 a 5, donde 1 es nada y 5 es mucho, cuánto cólico siente en este momento?</t>
        </r>
      </text>
    </comment>
    <comment ref="CO2" authorId="0" shapeId="0" xr:uid="{00000000-0006-0000-0000-000034000000}">
      <text>
        <r>
          <rPr>
            <b/>
            <sz val="10"/>
            <color indexed="81"/>
            <rFont val="Calibri"/>
            <family val="2"/>
          </rPr>
          <t xml:space="preserve">Cata: </t>
        </r>
        <r>
          <rPr>
            <sz val="10"/>
            <color indexed="81"/>
            <rFont val="Calibri"/>
            <family val="2"/>
          </rPr>
          <t xml:space="preserve"> pregunta de 1 a 5, donde 1 es nada y 5 es mucho, qué tan lleno se siente?</t>
        </r>
      </text>
    </comment>
    <comment ref="CP2" authorId="0" shapeId="0" xr:uid="{00000000-0006-0000-0000-000035000000}">
      <text>
        <r>
          <rPr>
            <b/>
            <sz val="10"/>
            <color indexed="81"/>
            <rFont val="Calibri"/>
            <family val="2"/>
          </rPr>
          <t xml:space="preserve">Cata: </t>
        </r>
        <r>
          <rPr>
            <sz val="10"/>
            <color indexed="81"/>
            <rFont val="Calibri"/>
            <family val="2"/>
          </rPr>
          <t xml:space="preserve"> escala de percepción de calor de Young, Sawka, Epstein, Decristofano &amp; Pandolf, 1987
</t>
        </r>
      </text>
    </comment>
    <comment ref="CQ2" authorId="0" shapeId="0" xr:uid="{00000000-0006-0000-0000-000036000000}">
      <text>
        <r>
          <rPr>
            <b/>
            <sz val="10"/>
            <color indexed="81"/>
            <rFont val="Calibri"/>
            <family val="2"/>
          </rPr>
          <t xml:space="preserve">Cata: </t>
        </r>
        <r>
          <rPr>
            <sz val="10"/>
            <color indexed="81"/>
            <rFont val="Calibri"/>
            <family val="2"/>
          </rPr>
          <t xml:space="preserve">Línea contínua de 10 cm, en el extremo izquierdo nada sediento y el extremo derecho muy sediento
</t>
        </r>
      </text>
    </comment>
    <comment ref="CR2" authorId="0" shapeId="0" xr:uid="{00000000-0006-0000-0000-000037000000}">
      <text>
        <r>
          <rPr>
            <b/>
            <sz val="10"/>
            <color indexed="81"/>
            <rFont val="Calibri"/>
            <family val="2"/>
          </rPr>
          <t>Cata: escala de las botellas</t>
        </r>
      </text>
    </comment>
    <comment ref="CS2" authorId="0" shapeId="0" xr:uid="{00000000-0006-0000-0000-000038000000}">
      <text>
        <r>
          <rPr>
            <b/>
            <sz val="10"/>
            <color indexed="81"/>
            <rFont val="Calibri"/>
            <family val="2"/>
          </rPr>
          <t xml:space="preserve">Cata:  </t>
        </r>
        <r>
          <rPr>
            <sz val="10"/>
            <color indexed="81"/>
            <rFont val="Calibri"/>
            <family val="2"/>
          </rPr>
          <t>Pregunta de 1 a 5, donde 1 es nada y 5 es mucho, cuánto cólico siente en este momento?</t>
        </r>
      </text>
    </comment>
    <comment ref="CW2" authorId="0" shapeId="0" xr:uid="{00000000-0006-0000-0000-000039000000}">
      <text>
        <r>
          <rPr>
            <b/>
            <sz val="10"/>
            <color indexed="81"/>
            <rFont val="Calibri"/>
            <family val="2"/>
          </rPr>
          <t xml:space="preserve">Cata: </t>
        </r>
        <r>
          <rPr>
            <sz val="10"/>
            <color indexed="81"/>
            <rFont val="Calibri"/>
            <family val="2"/>
          </rPr>
          <t xml:space="preserve"> pregunta de 1 a 5, donde 1 es nada y 5 es mucho, qué tan lleno se siente?</t>
        </r>
      </text>
    </comment>
    <comment ref="CX2" authorId="0" shapeId="0" xr:uid="{00000000-0006-0000-0000-00003A000000}">
      <text>
        <r>
          <rPr>
            <b/>
            <sz val="10"/>
            <color indexed="81"/>
            <rFont val="Calibri"/>
            <family val="2"/>
          </rPr>
          <t xml:space="preserve">Cata: </t>
        </r>
        <r>
          <rPr>
            <sz val="10"/>
            <color indexed="81"/>
            <rFont val="Calibri"/>
            <family val="2"/>
          </rPr>
          <t xml:space="preserve"> escala de percepción de calor de Young, Sawka, Epstein, Decristofano &amp; Pandolf, 1987
</t>
        </r>
      </text>
    </comment>
    <comment ref="CY2" authorId="0" shapeId="0" xr:uid="{00000000-0006-0000-0000-00003B000000}">
      <text>
        <r>
          <rPr>
            <b/>
            <sz val="10"/>
            <color indexed="81"/>
            <rFont val="Calibri"/>
            <family val="2"/>
          </rPr>
          <t xml:space="preserve">Cata: </t>
        </r>
        <r>
          <rPr>
            <sz val="10"/>
            <color indexed="81"/>
            <rFont val="Calibri"/>
            <family val="2"/>
          </rPr>
          <t xml:space="preserve">Línea contínua de 10 cm, en el extremo izquierdo nada sediento y el extremo derecho muy sediento
</t>
        </r>
      </text>
    </comment>
    <comment ref="CZ2" authorId="0" shapeId="0" xr:uid="{00000000-0006-0000-0000-00003C000000}">
      <text>
        <r>
          <rPr>
            <b/>
            <sz val="10"/>
            <color indexed="81"/>
            <rFont val="Calibri"/>
            <family val="2"/>
          </rPr>
          <t>Cata: escala de las botellas</t>
        </r>
      </text>
    </comment>
    <comment ref="DA2" authorId="0" shapeId="0" xr:uid="{00000000-0006-0000-0000-00003D000000}">
      <text>
        <r>
          <rPr>
            <b/>
            <sz val="10"/>
            <color rgb="FF000000"/>
            <rFont val="Calibri"/>
            <family val="2"/>
          </rPr>
          <t xml:space="preserve">Cata:  </t>
        </r>
        <r>
          <rPr>
            <sz val="10"/>
            <color rgb="FF000000"/>
            <rFont val="Calibri"/>
            <family val="2"/>
          </rPr>
          <t>Pregunta de 1 a 5, donde 1 es nada y 5 es mucho, cuánto cólico siente en este momento?</t>
        </r>
      </text>
    </comment>
  </commentList>
</comments>
</file>

<file path=xl/sharedStrings.xml><?xml version="1.0" encoding="utf-8"?>
<sst xmlns="http://schemas.openxmlformats.org/spreadsheetml/2006/main" count="136" uniqueCount="90">
  <si>
    <t>WBGT</t>
  </si>
  <si>
    <t>Colic</t>
  </si>
  <si>
    <t>Bottle</t>
  </si>
  <si>
    <t>Thirst line</t>
  </si>
  <si>
    <t>Heat sensation</t>
  </si>
  <si>
    <t>Fullness</t>
  </si>
  <si>
    <t>% DEHY</t>
  </si>
  <si>
    <t>Weight 150min</t>
  </si>
  <si>
    <t>Weight 120min</t>
  </si>
  <si>
    <t>Weight 90min</t>
  </si>
  <si>
    <t>Weight 60min</t>
  </si>
  <si>
    <t>Weight 30min</t>
  </si>
  <si>
    <t>kg</t>
  </si>
  <si>
    <t>Height (cm)</t>
  </si>
  <si>
    <t>Years</t>
  </si>
  <si>
    <t>M or F</t>
  </si>
  <si>
    <t>Final values</t>
  </si>
  <si>
    <t>Rehydration values</t>
  </si>
  <si>
    <t>Post- exercise values</t>
  </si>
  <si>
    <t>Exercise weights and values</t>
  </si>
  <si>
    <t>Pre exercise values</t>
  </si>
  <si>
    <t>Fasting values</t>
  </si>
  <si>
    <t>Age</t>
  </si>
  <si>
    <t>Sex</t>
  </si>
  <si>
    <t>ID</t>
  </si>
  <si>
    <t xml:space="preserve">M  </t>
  </si>
  <si>
    <t>M</t>
  </si>
  <si>
    <t>Total exercise time</t>
  </si>
  <si>
    <t xml:space="preserve">fUSG </t>
  </si>
  <si>
    <t xml:space="preserve">fUrine color </t>
  </si>
  <si>
    <t>fUrine osmolality 1</t>
  </si>
  <si>
    <t>fUrine osmolality 2</t>
  </si>
  <si>
    <t>fUrine osmolality average</t>
  </si>
  <si>
    <t>fFullness</t>
  </si>
  <si>
    <t>fHeat sensation</t>
  </si>
  <si>
    <t>fThirst line</t>
  </si>
  <si>
    <t>fBottle</t>
  </si>
  <si>
    <t>fColic</t>
  </si>
  <si>
    <t>Pkg</t>
  </si>
  <si>
    <t xml:space="preserve">PUSG </t>
  </si>
  <si>
    <t xml:space="preserve">PUrine color </t>
  </si>
  <si>
    <t>PUrine osmolality 1</t>
  </si>
  <si>
    <t>PUrine osmolality 2</t>
  </si>
  <si>
    <t>PUrine osmolality average</t>
  </si>
  <si>
    <t>PPlasma osmolality 1</t>
  </si>
  <si>
    <t>PPlasma osmolality 2</t>
  </si>
  <si>
    <t>PPlasma osmolality average</t>
  </si>
  <si>
    <t>PFullness</t>
  </si>
  <si>
    <t>PHeat sensation</t>
  </si>
  <si>
    <t>PThirst line</t>
  </si>
  <si>
    <t>PBottle</t>
  </si>
  <si>
    <t>PColic</t>
  </si>
  <si>
    <t>POUSG</t>
  </si>
  <si>
    <t>POColor</t>
  </si>
  <si>
    <t>POUrine osmolality 1</t>
  </si>
  <si>
    <t>POUrine osmolality 2</t>
  </si>
  <si>
    <t>POUrine osmolality average</t>
  </si>
  <si>
    <t>POPlasma osmolality 1</t>
  </si>
  <si>
    <t>POPlasma osmolality 2</t>
  </si>
  <si>
    <t>POPlasma osmolality average</t>
  </si>
  <si>
    <t>RWater intake 15 min</t>
  </si>
  <si>
    <t>RWater intake 30 min</t>
  </si>
  <si>
    <t>RWeight 30 min (kg)</t>
  </si>
  <si>
    <t>RFullness</t>
  </si>
  <si>
    <t>RHeat sensation</t>
  </si>
  <si>
    <t>RThirst line</t>
  </si>
  <si>
    <t>RBottle</t>
  </si>
  <si>
    <t>RColic</t>
  </si>
  <si>
    <t>RWBGT</t>
  </si>
  <si>
    <t>RWater intake 45 min</t>
  </si>
  <si>
    <t>RWeight 45 min (kg)</t>
  </si>
  <si>
    <t>RWater intake 60 min</t>
  </si>
  <si>
    <t>RWeight 60 min (kg)</t>
  </si>
  <si>
    <t>RTotal water intake</t>
  </si>
  <si>
    <t>RTotal rehydration time</t>
  </si>
  <si>
    <t>FUSG</t>
  </si>
  <si>
    <t>FColor</t>
  </si>
  <si>
    <t>FUrine osmolality 1</t>
  </si>
  <si>
    <t>FUrine osmolality 2</t>
  </si>
  <si>
    <t>FUrine osmolality average</t>
  </si>
  <si>
    <t>FPlasma osmolality 1</t>
  </si>
  <si>
    <t>FPlasma osmolality 2</t>
  </si>
  <si>
    <t>FPlasma osmolality average</t>
  </si>
  <si>
    <t>Fthirst</t>
  </si>
  <si>
    <t>Ffullness</t>
  </si>
  <si>
    <t>POthirst</t>
  </si>
  <si>
    <t>POfullness</t>
  </si>
  <si>
    <t>PONFB</t>
  </si>
  <si>
    <t>PNFB</t>
  </si>
  <si>
    <t>FNFB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</si>
</sst>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0"/>
  </numFmts>
  <fonts count="8" x14ac:knownFonts="1"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b/>
      <sz val="10"/>
      <color indexed="81"/>
      <name val="Calibri"/>
      <family val="2"/>
    </font>
    <font>
      <sz val="10"/>
      <color indexed="81"/>
      <name val="Calibri"/>
      <family val="2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3A0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9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28">
    <xf numFmtId="0" fontId="0" fillId="0" borderId="0" xfId="0"/>
    <xf numFmtId="0" fontId="1" fillId="0" borderId="1" xfId="0" applyFont="1" applyBorder="1" applyAlignment="1">
      <alignment wrapText="1"/>
    </xf>
    <xf numFmtId="0" fontId="1" fillId="0" borderId="1" xfId="0" applyFont="1" applyBorder="1"/>
    <xf numFmtId="0" fontId="1" fillId="0" borderId="1" xfId="0" applyFont="1" applyBorder="1" applyAlignment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0" fillId="0" borderId="1" xfId="0" applyBorder="1"/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0" fillId="4" borderId="1" xfId="0" applyFill="1" applyBorder="1"/>
    <xf numFmtId="164" fontId="0" fillId="0" borderId="1" xfId="0" applyNumberFormat="1" applyBorder="1"/>
    <xf numFmtId="0" fontId="0" fillId="0" borderId="1" xfId="0" applyNumberFormat="1" applyBorder="1"/>
    <xf numFmtId="0" fontId="0" fillId="0" borderId="1" xfId="0" applyFill="1" applyBorder="1"/>
    <xf numFmtId="164" fontId="0" fillId="0" borderId="0" xfId="0" applyNumberFormat="1"/>
    <xf numFmtId="0" fontId="0" fillId="0" borderId="5" xfId="0" applyFill="1" applyBorder="1"/>
    <xf numFmtId="1" fontId="0" fillId="0" borderId="1" xfId="0" applyNumberFormat="1" applyBorder="1"/>
    <xf numFmtId="2" fontId="0" fillId="0" borderId="0" xfId="0" applyNumberFormat="1"/>
    <xf numFmtId="2" fontId="0" fillId="0" borderId="5" xfId="0" applyNumberFormat="1" applyFill="1" applyBorder="1"/>
    <xf numFmtId="165" fontId="0" fillId="0" borderId="5" xfId="0" applyNumberFormat="1" applyFill="1" applyBorder="1"/>
    <xf numFmtId="0" fontId="1" fillId="7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</cellXfs>
  <cellStyles count="9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O13"/>
  <sheetViews>
    <sheetView tabSelected="1" zoomScale="210" zoomScaleNormal="210" zoomScalePageLayoutView="210" workbookViewId="0">
      <pane xSplit="1" ySplit="2" topLeftCell="B7" activePane="bottomRight" state="frozen"/>
      <selection pane="topRight" activeCell="B1" sqref="B1"/>
      <selection pane="bottomLeft" activeCell="A3" sqref="A3"/>
      <selection pane="bottomRight" activeCell="BR3" sqref="BR3"/>
    </sheetView>
  </sheetViews>
  <sheetFormatPr baseColWidth="10" defaultRowHeight="16" x14ac:dyDescent="0.2"/>
  <cols>
    <col min="18" max="18" width="13" bestFit="1" customWidth="1"/>
    <col min="70" max="70" width="15.1640625" customWidth="1"/>
  </cols>
  <sheetData>
    <row r="1" spans="1:119" x14ac:dyDescent="0.2">
      <c r="A1" s="2" t="s">
        <v>24</v>
      </c>
      <c r="B1" s="2" t="s">
        <v>23</v>
      </c>
      <c r="C1" s="2" t="s">
        <v>22</v>
      </c>
      <c r="D1" s="2"/>
      <c r="E1" s="20" t="s">
        <v>21</v>
      </c>
      <c r="F1" s="20"/>
      <c r="G1" s="20"/>
      <c r="H1" s="20"/>
      <c r="I1" s="20"/>
      <c r="J1" s="20"/>
      <c r="K1" s="20"/>
      <c r="L1" s="20"/>
      <c r="M1" s="20"/>
      <c r="N1" s="20"/>
      <c r="O1" s="20"/>
      <c r="P1" s="21" t="s">
        <v>20</v>
      </c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5" t="s">
        <v>19</v>
      </c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7"/>
      <c r="BT1" s="22" t="s">
        <v>18</v>
      </c>
      <c r="BU1" s="22"/>
      <c r="BV1" s="22"/>
      <c r="BW1" s="22"/>
      <c r="BX1" s="22"/>
      <c r="BY1" s="22"/>
      <c r="BZ1" s="22"/>
      <c r="CA1" s="22"/>
      <c r="CB1" s="22"/>
      <c r="CC1" s="22"/>
      <c r="CD1" s="24" t="s">
        <v>17</v>
      </c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24"/>
      <c r="CP1" s="24"/>
      <c r="CQ1" s="24"/>
      <c r="CR1" s="24"/>
      <c r="CS1" s="24"/>
      <c r="CT1" s="24"/>
      <c r="CU1" s="8"/>
      <c r="CV1" s="8"/>
      <c r="CW1" s="8"/>
      <c r="CX1" s="8"/>
      <c r="CY1" s="8"/>
      <c r="CZ1" s="8"/>
      <c r="DA1" s="8"/>
      <c r="DB1" s="8"/>
      <c r="DC1" s="7"/>
      <c r="DD1" s="9"/>
      <c r="DE1" s="23" t="s">
        <v>16</v>
      </c>
      <c r="DF1" s="23"/>
      <c r="DG1" s="23"/>
      <c r="DH1" s="23"/>
      <c r="DI1" s="23"/>
      <c r="DJ1" s="23"/>
      <c r="DK1" s="23"/>
      <c r="DL1" s="23"/>
      <c r="DM1" s="23"/>
      <c r="DN1" s="23"/>
      <c r="DO1" s="23"/>
    </row>
    <row r="2" spans="1:119" ht="51" x14ac:dyDescent="0.2">
      <c r="A2" s="2"/>
      <c r="B2" s="2" t="s">
        <v>15</v>
      </c>
      <c r="C2" s="2" t="s">
        <v>14</v>
      </c>
      <c r="D2" s="2" t="s">
        <v>13</v>
      </c>
      <c r="E2" s="3" t="s">
        <v>12</v>
      </c>
      <c r="F2" s="3" t="s">
        <v>28</v>
      </c>
      <c r="G2" s="3" t="s">
        <v>29</v>
      </c>
      <c r="H2" s="5" t="s">
        <v>30</v>
      </c>
      <c r="I2" s="5" t="s">
        <v>31</v>
      </c>
      <c r="J2" s="5" t="s">
        <v>32</v>
      </c>
      <c r="K2" s="3" t="s">
        <v>33</v>
      </c>
      <c r="L2" s="1" t="s">
        <v>34</v>
      </c>
      <c r="M2" s="2" t="s">
        <v>35</v>
      </c>
      <c r="N2" s="2" t="s">
        <v>36</v>
      </c>
      <c r="O2" s="2" t="s">
        <v>37</v>
      </c>
      <c r="P2" s="3" t="s">
        <v>38</v>
      </c>
      <c r="Q2" s="3" t="s">
        <v>39</v>
      </c>
      <c r="R2" s="3" t="s">
        <v>40</v>
      </c>
      <c r="S2" s="5" t="s">
        <v>41</v>
      </c>
      <c r="T2" s="5" t="s">
        <v>42</v>
      </c>
      <c r="U2" s="5" t="s">
        <v>43</v>
      </c>
      <c r="V2" s="5" t="s">
        <v>44</v>
      </c>
      <c r="W2" s="5" t="s">
        <v>45</v>
      </c>
      <c r="X2" s="5" t="s">
        <v>46</v>
      </c>
      <c r="Y2" s="3" t="s">
        <v>47</v>
      </c>
      <c r="Z2" s="1" t="s">
        <v>48</v>
      </c>
      <c r="AA2" s="2" t="s">
        <v>49</v>
      </c>
      <c r="AB2" s="2" t="s">
        <v>50</v>
      </c>
      <c r="AC2" s="2" t="s">
        <v>51</v>
      </c>
      <c r="AD2" s="5" t="s">
        <v>11</v>
      </c>
      <c r="AE2" s="3" t="s">
        <v>5</v>
      </c>
      <c r="AF2" s="1" t="s">
        <v>4</v>
      </c>
      <c r="AG2" s="2" t="s">
        <v>3</v>
      </c>
      <c r="AH2" s="2" t="s">
        <v>2</v>
      </c>
      <c r="AI2" s="2" t="s">
        <v>1</v>
      </c>
      <c r="AJ2" s="4" t="s">
        <v>0</v>
      </c>
      <c r="AK2" s="2" t="s">
        <v>6</v>
      </c>
      <c r="AL2" s="5" t="s">
        <v>10</v>
      </c>
      <c r="AM2" s="3" t="s">
        <v>5</v>
      </c>
      <c r="AN2" s="1" t="s">
        <v>4</v>
      </c>
      <c r="AO2" s="2" t="s">
        <v>3</v>
      </c>
      <c r="AP2" s="2" t="s">
        <v>2</v>
      </c>
      <c r="AQ2" s="2" t="s">
        <v>1</v>
      </c>
      <c r="AR2" s="4" t="s">
        <v>0</v>
      </c>
      <c r="AS2" s="2" t="s">
        <v>6</v>
      </c>
      <c r="AT2" s="5" t="s">
        <v>9</v>
      </c>
      <c r="AU2" s="3" t="s">
        <v>5</v>
      </c>
      <c r="AV2" s="1" t="s">
        <v>4</v>
      </c>
      <c r="AW2" s="2" t="s">
        <v>3</v>
      </c>
      <c r="AX2" s="2" t="s">
        <v>2</v>
      </c>
      <c r="AY2" s="2" t="s">
        <v>1</v>
      </c>
      <c r="AZ2" s="4" t="s">
        <v>0</v>
      </c>
      <c r="BA2" s="2" t="s">
        <v>6</v>
      </c>
      <c r="BB2" s="5" t="s">
        <v>8</v>
      </c>
      <c r="BC2" s="3" t="s">
        <v>5</v>
      </c>
      <c r="BD2" s="1" t="s">
        <v>4</v>
      </c>
      <c r="BE2" s="2" t="s">
        <v>3</v>
      </c>
      <c r="BF2" s="2" t="s">
        <v>2</v>
      </c>
      <c r="BG2" s="2" t="s">
        <v>1</v>
      </c>
      <c r="BH2" s="4" t="s">
        <v>0</v>
      </c>
      <c r="BI2" s="2" t="s">
        <v>6</v>
      </c>
      <c r="BJ2" s="5" t="s">
        <v>7</v>
      </c>
      <c r="BK2" s="3" t="s">
        <v>5</v>
      </c>
      <c r="BL2" s="1" t="s">
        <v>4</v>
      </c>
      <c r="BM2" s="2" t="s">
        <v>3</v>
      </c>
      <c r="BN2" s="2" t="s">
        <v>2</v>
      </c>
      <c r="BO2" s="2" t="s">
        <v>1</v>
      </c>
      <c r="BP2" s="4" t="s">
        <v>0</v>
      </c>
      <c r="BQ2" s="4" t="s">
        <v>88</v>
      </c>
      <c r="BR2" s="2" t="s">
        <v>87</v>
      </c>
      <c r="BS2" s="5" t="s">
        <v>27</v>
      </c>
      <c r="BT2" s="1" t="s">
        <v>52</v>
      </c>
      <c r="BU2" s="1" t="s">
        <v>85</v>
      </c>
      <c r="BV2" s="1" t="s">
        <v>86</v>
      </c>
      <c r="BW2" s="1" t="s">
        <v>53</v>
      </c>
      <c r="BX2" s="1" t="s">
        <v>54</v>
      </c>
      <c r="BY2" s="1" t="s">
        <v>55</v>
      </c>
      <c r="BZ2" s="1" t="s">
        <v>56</v>
      </c>
      <c r="CA2" s="1" t="s">
        <v>57</v>
      </c>
      <c r="CB2" s="1" t="s">
        <v>58</v>
      </c>
      <c r="CC2" s="1" t="s">
        <v>59</v>
      </c>
      <c r="CD2" s="1" t="s">
        <v>60</v>
      </c>
      <c r="CE2" s="1" t="s">
        <v>61</v>
      </c>
      <c r="CF2" s="1" t="s">
        <v>62</v>
      </c>
      <c r="CG2" s="3" t="s">
        <v>63</v>
      </c>
      <c r="CH2" s="1" t="s">
        <v>64</v>
      </c>
      <c r="CI2" s="2" t="s">
        <v>65</v>
      </c>
      <c r="CJ2" s="2" t="s">
        <v>66</v>
      </c>
      <c r="CK2" s="2" t="s">
        <v>67</v>
      </c>
      <c r="CL2" s="2" t="s">
        <v>68</v>
      </c>
      <c r="CM2" s="1" t="s">
        <v>69</v>
      </c>
      <c r="CN2" s="1" t="s">
        <v>70</v>
      </c>
      <c r="CO2" s="3" t="s">
        <v>63</v>
      </c>
      <c r="CP2" s="1" t="s">
        <v>64</v>
      </c>
      <c r="CQ2" s="2" t="s">
        <v>65</v>
      </c>
      <c r="CR2" s="2" t="s">
        <v>66</v>
      </c>
      <c r="CS2" s="2" t="s">
        <v>67</v>
      </c>
      <c r="CT2" s="2" t="s">
        <v>68</v>
      </c>
      <c r="CU2" s="1" t="s">
        <v>71</v>
      </c>
      <c r="CV2" s="1" t="s">
        <v>72</v>
      </c>
      <c r="CW2" s="3" t="s">
        <v>63</v>
      </c>
      <c r="CX2" s="1" t="s">
        <v>64</v>
      </c>
      <c r="CY2" s="2" t="s">
        <v>65</v>
      </c>
      <c r="CZ2" s="2" t="s">
        <v>66</v>
      </c>
      <c r="DA2" s="2" t="s">
        <v>67</v>
      </c>
      <c r="DB2" s="2" t="s">
        <v>68</v>
      </c>
      <c r="DC2" s="1" t="s">
        <v>73</v>
      </c>
      <c r="DD2" s="1" t="s">
        <v>74</v>
      </c>
      <c r="DE2" s="1" t="s">
        <v>75</v>
      </c>
      <c r="DF2" s="1" t="s">
        <v>89</v>
      </c>
      <c r="DG2" s="1" t="s">
        <v>83</v>
      </c>
      <c r="DH2" s="1" t="s">
        <v>84</v>
      </c>
      <c r="DI2" s="1" t="s">
        <v>76</v>
      </c>
      <c r="DJ2" s="1" t="s">
        <v>77</v>
      </c>
      <c r="DK2" s="1" t="s">
        <v>78</v>
      </c>
      <c r="DL2" s="1" t="s">
        <v>79</v>
      </c>
      <c r="DM2" s="1" t="s">
        <v>80</v>
      </c>
      <c r="DN2" s="1" t="s">
        <v>81</v>
      </c>
      <c r="DO2" s="1" t="s">
        <v>82</v>
      </c>
    </row>
    <row r="3" spans="1:119" x14ac:dyDescent="0.2">
      <c r="A3" s="6">
        <v>1</v>
      </c>
      <c r="B3" s="6" t="s">
        <v>25</v>
      </c>
      <c r="C3" s="6">
        <v>20</v>
      </c>
      <c r="D3" s="6">
        <v>179</v>
      </c>
      <c r="E3" s="6">
        <v>73.319999999999993</v>
      </c>
      <c r="F3" s="11">
        <v>1.024</v>
      </c>
      <c r="G3" s="6">
        <v>4</v>
      </c>
      <c r="H3" s="6">
        <v>947</v>
      </c>
      <c r="I3" s="6">
        <v>947</v>
      </c>
      <c r="J3" s="6">
        <f>(H3+I3)/2</f>
        <v>947</v>
      </c>
      <c r="K3" s="6">
        <v>1</v>
      </c>
      <c r="L3" s="6">
        <v>4</v>
      </c>
      <c r="M3" s="6">
        <v>40</v>
      </c>
      <c r="N3" s="6">
        <v>500</v>
      </c>
      <c r="O3" s="6">
        <v>1</v>
      </c>
      <c r="P3" s="6">
        <v>73.63</v>
      </c>
      <c r="Q3" s="11">
        <v>1.026</v>
      </c>
      <c r="R3" s="6">
        <v>4</v>
      </c>
      <c r="S3" s="6">
        <v>1040</v>
      </c>
      <c r="T3" s="6">
        <v>1042</v>
      </c>
      <c r="U3" s="6">
        <f>(S3+T3)/2</f>
        <v>1041</v>
      </c>
      <c r="V3" s="6">
        <v>290</v>
      </c>
      <c r="W3" s="6">
        <v>289</v>
      </c>
      <c r="X3" s="6">
        <f>(V3+W3)/2</f>
        <v>289.5</v>
      </c>
      <c r="Y3" s="6">
        <v>4</v>
      </c>
      <c r="Z3" s="6">
        <v>1</v>
      </c>
      <c r="AA3" s="6">
        <v>40</v>
      </c>
      <c r="AB3" s="6">
        <v>500</v>
      </c>
      <c r="AC3" s="6">
        <v>1</v>
      </c>
      <c r="AD3" s="6">
        <v>72.8</v>
      </c>
      <c r="AE3" s="6">
        <v>1</v>
      </c>
      <c r="AF3" s="6">
        <v>6</v>
      </c>
      <c r="AG3" s="6">
        <v>60</v>
      </c>
      <c r="AH3" s="6">
        <v>600</v>
      </c>
      <c r="AI3" s="6">
        <v>1</v>
      </c>
      <c r="AJ3" s="6">
        <v>28.8</v>
      </c>
      <c r="AK3" s="6"/>
      <c r="AL3" s="6">
        <v>71.790000000000006</v>
      </c>
      <c r="AM3" s="6">
        <v>1</v>
      </c>
      <c r="AN3" s="6">
        <v>6</v>
      </c>
      <c r="AO3" s="6">
        <v>78</v>
      </c>
      <c r="AP3" s="6">
        <v>1000</v>
      </c>
      <c r="AQ3" s="6">
        <v>1</v>
      </c>
      <c r="AR3" s="6">
        <v>29.4</v>
      </c>
      <c r="AS3" s="6"/>
      <c r="AT3" s="6">
        <v>70.91</v>
      </c>
      <c r="AU3" s="6">
        <v>1</v>
      </c>
      <c r="AV3" s="6">
        <v>7</v>
      </c>
      <c r="AW3" s="6">
        <v>97</v>
      </c>
      <c r="AX3" s="6">
        <v>1000</v>
      </c>
      <c r="AY3" s="6">
        <v>1</v>
      </c>
      <c r="AZ3" s="6">
        <v>29.3</v>
      </c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3">
        <v>0</v>
      </c>
      <c r="BR3" s="13">
        <f>AT3-P3</f>
        <v>-2.7199999999999989</v>
      </c>
      <c r="BS3" s="13">
        <v>90</v>
      </c>
      <c r="BT3" s="11">
        <v>1.024</v>
      </c>
      <c r="BU3" s="16">
        <v>97</v>
      </c>
      <c r="BV3" s="16">
        <v>1</v>
      </c>
      <c r="BW3" s="6">
        <v>5</v>
      </c>
      <c r="BX3" s="6">
        <v>849</v>
      </c>
      <c r="BY3" s="6">
        <v>850</v>
      </c>
      <c r="BZ3" s="6">
        <f>(BX3+BY3)/2</f>
        <v>849.5</v>
      </c>
      <c r="CA3" s="6">
        <v>299</v>
      </c>
      <c r="CB3" s="6">
        <v>298</v>
      </c>
      <c r="CC3" s="6">
        <f>(CA3+CB3)/2</f>
        <v>298.5</v>
      </c>
      <c r="CD3" s="6">
        <v>1217</v>
      </c>
      <c r="CE3" s="6">
        <v>441</v>
      </c>
      <c r="CF3" s="6">
        <v>71.95</v>
      </c>
      <c r="CG3" s="6">
        <v>1</v>
      </c>
      <c r="CH3" s="6">
        <v>3</v>
      </c>
      <c r="CI3" s="6">
        <v>58</v>
      </c>
      <c r="CJ3" s="6">
        <v>300</v>
      </c>
      <c r="CK3" s="6">
        <v>1</v>
      </c>
      <c r="CL3" s="6">
        <v>28.5</v>
      </c>
      <c r="CM3" s="6">
        <v>25</v>
      </c>
      <c r="CN3" s="6">
        <v>72.5</v>
      </c>
      <c r="CO3" s="6">
        <v>1</v>
      </c>
      <c r="CP3" s="6">
        <v>4</v>
      </c>
      <c r="CQ3" s="6">
        <v>21</v>
      </c>
      <c r="CR3" s="6">
        <v>200</v>
      </c>
      <c r="CS3" s="6">
        <v>1</v>
      </c>
      <c r="CT3" s="6">
        <v>28.5</v>
      </c>
      <c r="CU3" s="10"/>
      <c r="CV3" s="10"/>
      <c r="CW3" s="10"/>
      <c r="CX3" s="10"/>
      <c r="CY3" s="10"/>
      <c r="CZ3" s="10"/>
      <c r="DA3" s="10"/>
      <c r="DB3" s="10"/>
      <c r="DC3" s="6">
        <f t="shared" ref="DC3:DC11" si="0">CD3+CE3+CM3+CU3</f>
        <v>1683</v>
      </c>
      <c r="DD3" s="6">
        <v>45</v>
      </c>
      <c r="DE3" s="11">
        <v>1.0309999999999999</v>
      </c>
      <c r="DF3" s="11">
        <f>CN3-P3</f>
        <v>-1.1299999999999955</v>
      </c>
      <c r="DG3" s="11">
        <v>21</v>
      </c>
      <c r="DH3" s="11">
        <v>1</v>
      </c>
      <c r="DI3" s="6">
        <v>7</v>
      </c>
      <c r="DJ3" s="6">
        <v>517</v>
      </c>
      <c r="DK3" s="6">
        <v>517</v>
      </c>
      <c r="DL3" s="6">
        <f>(DJ3+DK3)/2</f>
        <v>517</v>
      </c>
      <c r="DM3" s="6">
        <v>290</v>
      </c>
      <c r="DN3" s="6">
        <v>292</v>
      </c>
      <c r="DO3" s="6">
        <f>(DM3+DN3)/2</f>
        <v>291</v>
      </c>
    </row>
    <row r="4" spans="1:119" x14ac:dyDescent="0.2">
      <c r="A4" s="6">
        <v>2</v>
      </c>
      <c r="B4" s="6" t="s">
        <v>26</v>
      </c>
      <c r="C4" s="6">
        <v>23</v>
      </c>
      <c r="D4" s="6">
        <v>185</v>
      </c>
      <c r="E4" s="6">
        <v>84.4</v>
      </c>
      <c r="F4" s="11">
        <v>1.024</v>
      </c>
      <c r="G4" s="6">
        <v>3</v>
      </c>
      <c r="H4" s="6">
        <v>1027</v>
      </c>
      <c r="I4" s="12">
        <v>1026</v>
      </c>
      <c r="J4" s="6">
        <f t="shared" ref="J4:J11" si="1">(H4+I4)/2</f>
        <v>1026.5</v>
      </c>
      <c r="K4" s="6">
        <v>2</v>
      </c>
      <c r="L4" s="6">
        <v>4</v>
      </c>
      <c r="M4" s="6">
        <v>25</v>
      </c>
      <c r="N4" s="6">
        <v>400</v>
      </c>
      <c r="O4" s="6">
        <v>1</v>
      </c>
      <c r="P4" s="6">
        <v>84.76</v>
      </c>
      <c r="Q4" s="11">
        <v>1.024</v>
      </c>
      <c r="R4" s="6">
        <v>3</v>
      </c>
      <c r="S4" s="6">
        <v>1046</v>
      </c>
      <c r="T4" s="6">
        <v>1047</v>
      </c>
      <c r="U4" s="6">
        <f t="shared" ref="U4:U11" si="2">(S4+T4)/2</f>
        <v>1046.5</v>
      </c>
      <c r="V4" s="6">
        <v>294</v>
      </c>
      <c r="W4" s="6">
        <v>295</v>
      </c>
      <c r="X4" s="6">
        <f t="shared" ref="X4:X11" si="3">(V4+W4)/2</f>
        <v>294.5</v>
      </c>
      <c r="Y4" s="6">
        <v>3</v>
      </c>
      <c r="Z4" s="6">
        <v>4</v>
      </c>
      <c r="AA4" s="6">
        <v>44</v>
      </c>
      <c r="AB4" s="6">
        <v>300</v>
      </c>
      <c r="AC4" s="6">
        <v>1</v>
      </c>
      <c r="AD4" s="6">
        <v>84.05</v>
      </c>
      <c r="AE4" s="6">
        <v>3</v>
      </c>
      <c r="AF4" s="6">
        <v>6.5</v>
      </c>
      <c r="AG4" s="6">
        <v>56</v>
      </c>
      <c r="AH4" s="6">
        <v>300</v>
      </c>
      <c r="AI4" s="6">
        <v>1</v>
      </c>
      <c r="AJ4" s="6">
        <v>28.8</v>
      </c>
      <c r="AK4" s="6"/>
      <c r="AL4" s="6">
        <v>82.95</v>
      </c>
      <c r="AM4" s="6">
        <v>2</v>
      </c>
      <c r="AN4" s="6">
        <v>7</v>
      </c>
      <c r="AO4" s="6">
        <v>75</v>
      </c>
      <c r="AP4" s="6">
        <v>600</v>
      </c>
      <c r="AQ4" s="6">
        <v>1</v>
      </c>
      <c r="AR4" s="6">
        <v>29.4</v>
      </c>
      <c r="AS4" s="6"/>
      <c r="AT4" s="6">
        <v>81.93</v>
      </c>
      <c r="AU4" s="6">
        <v>1</v>
      </c>
      <c r="AV4" s="6">
        <v>7.5</v>
      </c>
      <c r="AW4" s="6">
        <v>93</v>
      </c>
      <c r="AX4" s="6">
        <v>1000</v>
      </c>
      <c r="AY4" s="6">
        <v>1</v>
      </c>
      <c r="AZ4" s="6">
        <v>29.3</v>
      </c>
      <c r="BA4" s="6"/>
      <c r="BB4" s="6">
        <v>81.5</v>
      </c>
      <c r="BC4" s="6">
        <v>1</v>
      </c>
      <c r="BD4" s="6">
        <v>7.5</v>
      </c>
      <c r="BE4" s="6">
        <v>96</v>
      </c>
      <c r="BF4" s="6">
        <v>1000</v>
      </c>
      <c r="BG4" s="6">
        <v>1</v>
      </c>
      <c r="BH4" s="6">
        <v>29.3</v>
      </c>
      <c r="BI4" s="6"/>
      <c r="BJ4" s="10"/>
      <c r="BK4" s="10"/>
      <c r="BL4" s="10"/>
      <c r="BM4" s="10"/>
      <c r="BN4" s="10"/>
      <c r="BO4" s="10"/>
      <c r="BP4" s="10"/>
      <c r="BQ4" s="13">
        <v>0</v>
      </c>
      <c r="BR4" s="13">
        <f>BB4-P4</f>
        <v>-3.2600000000000051</v>
      </c>
      <c r="BS4" s="6">
        <v>105</v>
      </c>
      <c r="BT4" s="11">
        <v>1.0269999999999999</v>
      </c>
      <c r="BU4" s="16">
        <v>100</v>
      </c>
      <c r="BV4" s="16">
        <v>2</v>
      </c>
      <c r="BW4" s="6">
        <v>6</v>
      </c>
      <c r="BX4" s="6">
        <v>996</v>
      </c>
      <c r="BY4" s="6">
        <v>997</v>
      </c>
      <c r="BZ4" s="6">
        <f t="shared" ref="BZ4:BZ11" si="4">(BX4+BY4)/2</f>
        <v>996.5</v>
      </c>
      <c r="CA4" s="6">
        <v>305</v>
      </c>
      <c r="CB4" s="6">
        <v>304</v>
      </c>
      <c r="CC4" s="6">
        <f t="shared" ref="CC4:CC11" si="5">(CA4+CB4)/2</f>
        <v>304.5</v>
      </c>
      <c r="CD4" s="6">
        <v>1211</v>
      </c>
      <c r="CE4" s="6">
        <v>612</v>
      </c>
      <c r="CF4" s="6">
        <v>83.12</v>
      </c>
      <c r="CG4" s="6">
        <v>3</v>
      </c>
      <c r="CH4" s="6">
        <v>4</v>
      </c>
      <c r="CI4" s="6">
        <v>25</v>
      </c>
      <c r="CJ4" s="6">
        <v>300</v>
      </c>
      <c r="CK4" s="6">
        <v>1</v>
      </c>
      <c r="CL4" s="6">
        <v>28.5</v>
      </c>
      <c r="CM4" s="6">
        <v>604</v>
      </c>
      <c r="CN4" s="6">
        <v>83.67</v>
      </c>
      <c r="CO4" s="6">
        <v>3</v>
      </c>
      <c r="CP4" s="6">
        <v>4</v>
      </c>
      <c r="CQ4" s="6">
        <v>6</v>
      </c>
      <c r="CR4" s="6">
        <v>100</v>
      </c>
      <c r="CS4" s="6">
        <v>1</v>
      </c>
      <c r="CT4" s="6">
        <v>28.9</v>
      </c>
      <c r="CU4" s="6">
        <v>0</v>
      </c>
      <c r="CV4" s="6">
        <v>83.67</v>
      </c>
      <c r="CW4" s="6">
        <v>3</v>
      </c>
      <c r="CX4" s="6">
        <v>4</v>
      </c>
      <c r="CY4" s="6">
        <v>6</v>
      </c>
      <c r="CZ4" s="6">
        <v>100</v>
      </c>
      <c r="DA4" s="6">
        <v>1</v>
      </c>
      <c r="DB4" s="6">
        <v>28.9</v>
      </c>
      <c r="DC4" s="6">
        <f t="shared" si="0"/>
        <v>2427</v>
      </c>
      <c r="DD4" s="6">
        <v>60</v>
      </c>
      <c r="DE4" s="11">
        <v>1.034</v>
      </c>
      <c r="DF4" s="11">
        <f>CV4-P4</f>
        <v>-1.0900000000000034</v>
      </c>
      <c r="DG4" s="11">
        <v>6</v>
      </c>
      <c r="DH4" s="11">
        <v>3</v>
      </c>
      <c r="DI4" s="6">
        <v>7</v>
      </c>
      <c r="DJ4" s="6">
        <v>1132</v>
      </c>
      <c r="DK4" s="6">
        <v>1133</v>
      </c>
      <c r="DL4" s="6">
        <f t="shared" ref="DL4:DL11" si="6">(DJ4+DK4)/2</f>
        <v>1132.5</v>
      </c>
      <c r="DM4" s="6">
        <v>291</v>
      </c>
      <c r="DN4" s="6">
        <v>291</v>
      </c>
      <c r="DO4" s="6">
        <f>(DM4+DN4)/2</f>
        <v>291</v>
      </c>
    </row>
    <row r="5" spans="1:119" x14ac:dyDescent="0.2">
      <c r="A5" s="6">
        <v>3</v>
      </c>
      <c r="B5" s="6" t="s">
        <v>26</v>
      </c>
      <c r="C5" s="6">
        <v>22</v>
      </c>
      <c r="D5" s="6">
        <v>189</v>
      </c>
      <c r="E5" s="6">
        <v>86.66</v>
      </c>
      <c r="F5" s="11">
        <v>1.02</v>
      </c>
      <c r="G5" s="6">
        <v>4</v>
      </c>
      <c r="H5" s="6">
        <v>704</v>
      </c>
      <c r="I5" s="6">
        <v>703</v>
      </c>
      <c r="J5" s="6">
        <f t="shared" si="1"/>
        <v>703.5</v>
      </c>
      <c r="K5" s="6">
        <v>1</v>
      </c>
      <c r="L5" s="6">
        <v>3</v>
      </c>
      <c r="M5" s="6">
        <v>0</v>
      </c>
      <c r="N5" s="6">
        <v>100</v>
      </c>
      <c r="O5" s="6">
        <v>1</v>
      </c>
      <c r="P5" s="6">
        <v>87.11</v>
      </c>
      <c r="Q5" s="11">
        <v>1.0229999999999999</v>
      </c>
      <c r="R5" s="6">
        <v>4</v>
      </c>
      <c r="S5" s="6">
        <v>894</v>
      </c>
      <c r="T5" s="6">
        <v>892</v>
      </c>
      <c r="U5" s="6">
        <f t="shared" si="2"/>
        <v>893</v>
      </c>
      <c r="V5" s="6">
        <v>288</v>
      </c>
      <c r="W5" s="6">
        <v>288</v>
      </c>
      <c r="X5" s="6">
        <f t="shared" si="3"/>
        <v>288</v>
      </c>
      <c r="Y5" s="6">
        <v>4</v>
      </c>
      <c r="Z5" s="6">
        <v>3.5</v>
      </c>
      <c r="AA5" s="6">
        <v>0</v>
      </c>
      <c r="AB5" s="6">
        <v>100</v>
      </c>
      <c r="AC5" s="6">
        <v>1</v>
      </c>
      <c r="AD5" s="6">
        <v>86.67</v>
      </c>
      <c r="AE5" s="6">
        <v>4</v>
      </c>
      <c r="AF5" s="6">
        <v>5</v>
      </c>
      <c r="AG5" s="6">
        <v>11</v>
      </c>
      <c r="AH5" s="6">
        <v>200</v>
      </c>
      <c r="AI5" s="6">
        <v>1</v>
      </c>
      <c r="AJ5" s="6">
        <v>26.9</v>
      </c>
      <c r="AK5" s="6"/>
      <c r="AL5" s="6">
        <v>86.12</v>
      </c>
      <c r="AM5" s="6">
        <v>4</v>
      </c>
      <c r="AN5" s="6">
        <v>6</v>
      </c>
      <c r="AO5" s="6">
        <v>34</v>
      </c>
      <c r="AP5" s="6">
        <v>400</v>
      </c>
      <c r="AQ5" s="6">
        <v>1</v>
      </c>
      <c r="AR5" s="6">
        <v>27.3</v>
      </c>
      <c r="AS5" s="6"/>
      <c r="AT5" s="6">
        <v>85.7</v>
      </c>
      <c r="AU5" s="6">
        <v>3</v>
      </c>
      <c r="AV5" s="6">
        <v>7</v>
      </c>
      <c r="AW5" s="6">
        <v>78</v>
      </c>
      <c r="AX5" s="6">
        <v>700</v>
      </c>
      <c r="AY5" s="6">
        <v>1</v>
      </c>
      <c r="AZ5" s="6">
        <v>27.3</v>
      </c>
      <c r="BA5" s="6"/>
      <c r="BB5" s="6">
        <v>85.05</v>
      </c>
      <c r="BC5" s="6">
        <v>2</v>
      </c>
      <c r="BD5" s="6">
        <v>8</v>
      </c>
      <c r="BE5" s="6">
        <v>100</v>
      </c>
      <c r="BF5" s="6">
        <v>1000</v>
      </c>
      <c r="BG5" s="6">
        <v>2</v>
      </c>
      <c r="BH5" s="6">
        <v>27.3</v>
      </c>
      <c r="BI5" s="6"/>
      <c r="BJ5" s="6">
        <v>84.5</v>
      </c>
      <c r="BK5" s="6">
        <v>2</v>
      </c>
      <c r="BL5" s="6">
        <v>8</v>
      </c>
      <c r="BM5" s="6">
        <v>100</v>
      </c>
      <c r="BN5" s="6">
        <v>1000</v>
      </c>
      <c r="BO5" s="6">
        <v>2</v>
      </c>
      <c r="BP5" s="6">
        <v>27.7</v>
      </c>
      <c r="BQ5" s="13">
        <v>0</v>
      </c>
      <c r="BR5" s="13">
        <f>BJ5-P5</f>
        <v>-2.6099999999999994</v>
      </c>
      <c r="BS5" s="6">
        <v>150</v>
      </c>
      <c r="BT5" s="11">
        <v>1.028</v>
      </c>
      <c r="BU5" s="16">
        <v>100</v>
      </c>
      <c r="BV5" s="16">
        <v>2</v>
      </c>
      <c r="BW5" s="6">
        <v>5</v>
      </c>
      <c r="BX5" s="6">
        <v>936</v>
      </c>
      <c r="BY5" s="6">
        <v>938</v>
      </c>
      <c r="BZ5" s="6">
        <f t="shared" si="4"/>
        <v>937</v>
      </c>
      <c r="CA5" s="6">
        <v>296</v>
      </c>
      <c r="CB5" s="6">
        <v>297</v>
      </c>
      <c r="CC5" s="6">
        <f t="shared" si="5"/>
        <v>296.5</v>
      </c>
      <c r="CD5" s="6">
        <v>1066</v>
      </c>
      <c r="CE5" s="6">
        <v>282</v>
      </c>
      <c r="CF5" s="6">
        <v>86</v>
      </c>
      <c r="CG5" s="6">
        <v>1</v>
      </c>
      <c r="CH5" s="6">
        <v>3.5</v>
      </c>
      <c r="CI5" s="6">
        <v>8</v>
      </c>
      <c r="CJ5" s="6">
        <v>100</v>
      </c>
      <c r="CK5" s="6">
        <v>1</v>
      </c>
      <c r="CL5" s="6">
        <v>29.7</v>
      </c>
      <c r="CM5" s="6">
        <v>97</v>
      </c>
      <c r="CN5" s="6">
        <v>86.2</v>
      </c>
      <c r="CO5" s="6">
        <v>2</v>
      </c>
      <c r="CP5" s="6">
        <v>4</v>
      </c>
      <c r="CQ5" s="6">
        <v>0</v>
      </c>
      <c r="CR5" s="6">
        <v>100</v>
      </c>
      <c r="CS5" s="6">
        <v>1</v>
      </c>
      <c r="CT5" s="6">
        <v>29.7</v>
      </c>
      <c r="CU5" s="10"/>
      <c r="CV5" s="10"/>
      <c r="CW5" s="10"/>
      <c r="CX5" s="10"/>
      <c r="CY5" s="10"/>
      <c r="CZ5" s="10"/>
      <c r="DA5" s="10"/>
      <c r="DB5" s="10"/>
      <c r="DC5" s="6">
        <f t="shared" si="0"/>
        <v>1445</v>
      </c>
      <c r="DD5" s="6">
        <v>45</v>
      </c>
      <c r="DE5" s="11">
        <v>1.0269999999999999</v>
      </c>
      <c r="DF5" s="11">
        <f>CN5-P5</f>
        <v>-0.90999999999999659</v>
      </c>
      <c r="DG5" s="11">
        <v>0</v>
      </c>
      <c r="DH5" s="11">
        <v>2</v>
      </c>
      <c r="DI5" s="6">
        <v>4</v>
      </c>
      <c r="DJ5" s="6">
        <v>781</v>
      </c>
      <c r="DK5" s="6">
        <v>783</v>
      </c>
      <c r="DL5" s="6">
        <f t="shared" si="6"/>
        <v>782</v>
      </c>
      <c r="DM5" s="6">
        <v>286</v>
      </c>
      <c r="DN5" s="6">
        <v>285</v>
      </c>
      <c r="DO5" s="6">
        <f t="shared" ref="DO5:DO11" si="7">(DM5+DN5)/2</f>
        <v>285.5</v>
      </c>
    </row>
    <row r="6" spans="1:119" x14ac:dyDescent="0.2">
      <c r="A6" s="6">
        <v>4</v>
      </c>
      <c r="B6" s="6" t="s">
        <v>26</v>
      </c>
      <c r="C6" s="6">
        <v>31</v>
      </c>
      <c r="D6" s="6">
        <v>178</v>
      </c>
      <c r="E6" s="6">
        <v>112.69</v>
      </c>
      <c r="F6" s="11">
        <v>1.02</v>
      </c>
      <c r="G6" s="6">
        <v>3</v>
      </c>
      <c r="H6" s="6">
        <v>759</v>
      </c>
      <c r="I6" s="6">
        <v>758</v>
      </c>
      <c r="J6" s="6">
        <f t="shared" si="1"/>
        <v>758.5</v>
      </c>
      <c r="K6" s="6">
        <v>1</v>
      </c>
      <c r="L6" s="6">
        <v>4</v>
      </c>
      <c r="M6" s="6">
        <v>65</v>
      </c>
      <c r="N6" s="6">
        <v>500</v>
      </c>
      <c r="O6" s="6">
        <v>1</v>
      </c>
      <c r="P6" s="6">
        <v>112.99</v>
      </c>
      <c r="Q6" s="11">
        <v>1.0169999999999999</v>
      </c>
      <c r="R6" s="6">
        <v>4</v>
      </c>
      <c r="S6" s="6">
        <v>691</v>
      </c>
      <c r="T6" s="6">
        <v>690</v>
      </c>
      <c r="U6" s="6">
        <f t="shared" si="2"/>
        <v>690.5</v>
      </c>
      <c r="V6" s="6">
        <v>287</v>
      </c>
      <c r="W6" s="6">
        <v>286</v>
      </c>
      <c r="X6" s="6">
        <f t="shared" si="3"/>
        <v>286.5</v>
      </c>
      <c r="Y6" s="6">
        <v>2</v>
      </c>
      <c r="Z6" s="6">
        <v>4</v>
      </c>
      <c r="AA6" s="6">
        <v>54</v>
      </c>
      <c r="AB6" s="6">
        <v>500</v>
      </c>
      <c r="AC6" s="6">
        <v>1</v>
      </c>
      <c r="AD6" s="6">
        <v>112.33</v>
      </c>
      <c r="AE6" s="6">
        <v>2</v>
      </c>
      <c r="AF6" s="6">
        <v>5.5</v>
      </c>
      <c r="AG6" s="6">
        <v>60</v>
      </c>
      <c r="AH6" s="6">
        <v>600</v>
      </c>
      <c r="AI6" s="6">
        <v>1</v>
      </c>
      <c r="AJ6" s="6">
        <v>26.9</v>
      </c>
      <c r="AK6" s="6"/>
      <c r="AL6" s="6">
        <v>111.05</v>
      </c>
      <c r="AM6" s="6">
        <v>1</v>
      </c>
      <c r="AN6" s="6">
        <v>7</v>
      </c>
      <c r="AO6" s="6">
        <v>70</v>
      </c>
      <c r="AP6" s="6">
        <v>700</v>
      </c>
      <c r="AQ6" s="6">
        <v>1</v>
      </c>
      <c r="AR6" s="6">
        <v>27.3</v>
      </c>
      <c r="AS6" s="6"/>
      <c r="AT6" s="6">
        <v>110.18</v>
      </c>
      <c r="AU6" s="6">
        <v>1</v>
      </c>
      <c r="AV6" s="6">
        <v>6.5</v>
      </c>
      <c r="AW6" s="6">
        <v>90</v>
      </c>
      <c r="AX6" s="6">
        <v>900</v>
      </c>
      <c r="AY6" s="6">
        <v>1</v>
      </c>
      <c r="AZ6" s="6">
        <v>27.3</v>
      </c>
      <c r="BA6" s="6"/>
      <c r="BB6" s="6">
        <v>109.4</v>
      </c>
      <c r="BC6" s="6">
        <v>1</v>
      </c>
      <c r="BD6" s="6">
        <v>7</v>
      </c>
      <c r="BE6" s="6">
        <v>100</v>
      </c>
      <c r="BF6" s="6">
        <v>1000</v>
      </c>
      <c r="BG6" s="6">
        <v>3</v>
      </c>
      <c r="BH6" s="6">
        <v>27.3</v>
      </c>
      <c r="BI6" s="6"/>
      <c r="BJ6" s="6">
        <v>108.62</v>
      </c>
      <c r="BK6" s="6">
        <v>1</v>
      </c>
      <c r="BL6" s="6">
        <v>7</v>
      </c>
      <c r="BM6" s="6">
        <v>100</v>
      </c>
      <c r="BN6" s="6">
        <v>1000</v>
      </c>
      <c r="BO6" s="6">
        <v>1</v>
      </c>
      <c r="BP6" s="6">
        <v>27.7</v>
      </c>
      <c r="BQ6" s="13">
        <v>0</v>
      </c>
      <c r="BR6" s="13">
        <f>BJ6-P6</f>
        <v>-4.3699999999999903</v>
      </c>
      <c r="BS6" s="6">
        <v>150</v>
      </c>
      <c r="BT6" s="11">
        <v>1.0249999999999999</v>
      </c>
      <c r="BU6" s="16">
        <v>100</v>
      </c>
      <c r="BV6" s="16">
        <v>2</v>
      </c>
      <c r="BW6" s="6">
        <v>6</v>
      </c>
      <c r="BX6" s="6">
        <v>705</v>
      </c>
      <c r="BY6" s="6">
        <v>703</v>
      </c>
      <c r="BZ6" s="6">
        <f t="shared" si="4"/>
        <v>704</v>
      </c>
      <c r="CA6" s="6">
        <v>299</v>
      </c>
      <c r="CB6" s="6">
        <v>299</v>
      </c>
      <c r="CC6" s="6">
        <f t="shared" si="5"/>
        <v>299</v>
      </c>
      <c r="CD6" s="6">
        <v>1214</v>
      </c>
      <c r="CE6" s="6">
        <v>449</v>
      </c>
      <c r="CF6" s="6">
        <v>110.14</v>
      </c>
      <c r="CG6" s="6">
        <v>4</v>
      </c>
      <c r="CH6" s="6">
        <v>5</v>
      </c>
      <c r="CI6" s="6">
        <v>58</v>
      </c>
      <c r="CJ6" s="6">
        <v>300</v>
      </c>
      <c r="CK6" s="6">
        <v>1</v>
      </c>
      <c r="CL6" s="6">
        <v>29.7</v>
      </c>
      <c r="CM6" s="6">
        <v>75</v>
      </c>
      <c r="CN6" s="6">
        <v>110.18</v>
      </c>
      <c r="CO6" s="6">
        <v>4</v>
      </c>
      <c r="CP6" s="6">
        <v>4.5</v>
      </c>
      <c r="CQ6" s="6">
        <v>41</v>
      </c>
      <c r="CR6" s="6">
        <v>200</v>
      </c>
      <c r="CS6" s="6">
        <v>1</v>
      </c>
      <c r="CT6" s="6">
        <v>29.7</v>
      </c>
      <c r="CU6" s="10"/>
      <c r="CV6" s="10"/>
      <c r="CW6" s="10"/>
      <c r="CX6" s="10"/>
      <c r="CY6" s="10"/>
      <c r="CZ6" s="10"/>
      <c r="DA6" s="10"/>
      <c r="DB6" s="10"/>
      <c r="DC6" s="6">
        <f t="shared" si="0"/>
        <v>1738</v>
      </c>
      <c r="DD6" s="6">
        <v>45</v>
      </c>
      <c r="DE6" s="11">
        <v>1.028</v>
      </c>
      <c r="DF6" s="11">
        <f t="shared" ref="DF6:DF11" si="8">CN6-P6</f>
        <v>-2.8099999999999881</v>
      </c>
      <c r="DG6" s="11">
        <v>41</v>
      </c>
      <c r="DH6" s="11">
        <v>4</v>
      </c>
      <c r="DI6" s="6">
        <v>7</v>
      </c>
      <c r="DJ6" s="6">
        <v>643</v>
      </c>
      <c r="DK6" s="6">
        <v>645</v>
      </c>
      <c r="DL6" s="6">
        <f>(DJ6+DK6)/2</f>
        <v>644</v>
      </c>
      <c r="DM6" s="6">
        <v>296</v>
      </c>
      <c r="DN6" s="6">
        <v>294</v>
      </c>
      <c r="DO6" s="6">
        <f t="shared" si="7"/>
        <v>295</v>
      </c>
    </row>
    <row r="7" spans="1:119" x14ac:dyDescent="0.2">
      <c r="A7" s="6">
        <v>5</v>
      </c>
      <c r="B7" s="6" t="s">
        <v>26</v>
      </c>
      <c r="C7" s="6">
        <v>25</v>
      </c>
      <c r="D7" s="6">
        <v>165</v>
      </c>
      <c r="E7" s="6">
        <v>82.93</v>
      </c>
      <c r="F7" s="11">
        <v>1.0249999999999999</v>
      </c>
      <c r="G7" s="6">
        <v>4</v>
      </c>
      <c r="H7" s="6">
        <v>999</v>
      </c>
      <c r="I7" s="6">
        <v>998</v>
      </c>
      <c r="J7" s="6">
        <f t="shared" si="1"/>
        <v>998.5</v>
      </c>
      <c r="K7" s="6">
        <v>1</v>
      </c>
      <c r="L7" s="6">
        <v>3.5</v>
      </c>
      <c r="M7" s="6">
        <v>59</v>
      </c>
      <c r="N7" s="6">
        <v>500</v>
      </c>
      <c r="O7" s="6">
        <v>1</v>
      </c>
      <c r="P7" s="6">
        <v>83.17</v>
      </c>
      <c r="Q7" s="11">
        <v>1.0249999999999999</v>
      </c>
      <c r="R7" s="6">
        <v>4</v>
      </c>
      <c r="S7" s="6">
        <v>996</v>
      </c>
      <c r="T7" s="6">
        <v>998</v>
      </c>
      <c r="U7" s="6">
        <f t="shared" si="2"/>
        <v>997</v>
      </c>
      <c r="V7" s="6">
        <v>288</v>
      </c>
      <c r="W7" s="6">
        <v>287</v>
      </c>
      <c r="X7" s="6">
        <f t="shared" si="3"/>
        <v>287.5</v>
      </c>
      <c r="Y7" s="6">
        <v>4</v>
      </c>
      <c r="Z7" s="6">
        <v>3.5</v>
      </c>
      <c r="AA7" s="6">
        <v>44</v>
      </c>
      <c r="AB7" s="6">
        <v>300</v>
      </c>
      <c r="AC7" s="6">
        <v>1</v>
      </c>
      <c r="AD7" s="6">
        <v>82.35</v>
      </c>
      <c r="AE7" s="6">
        <v>2</v>
      </c>
      <c r="AF7" s="6">
        <v>6</v>
      </c>
      <c r="AG7" s="6">
        <v>61</v>
      </c>
      <c r="AH7" s="6">
        <v>500</v>
      </c>
      <c r="AI7" s="6">
        <v>1</v>
      </c>
      <c r="AJ7" s="6">
        <v>27.7</v>
      </c>
      <c r="AK7" s="6"/>
      <c r="AL7" s="6">
        <v>81.569999999999993</v>
      </c>
      <c r="AM7" s="6">
        <v>2</v>
      </c>
      <c r="AN7" s="6">
        <v>6.5</v>
      </c>
      <c r="AO7" s="6">
        <v>78</v>
      </c>
      <c r="AP7" s="6">
        <v>600</v>
      </c>
      <c r="AQ7" s="6">
        <v>1</v>
      </c>
      <c r="AR7" s="6">
        <v>28.1</v>
      </c>
      <c r="AS7" s="6"/>
      <c r="AT7" s="6">
        <v>80.86</v>
      </c>
      <c r="AU7" s="6">
        <v>1</v>
      </c>
      <c r="AV7" s="6">
        <v>7</v>
      </c>
      <c r="AW7" s="6">
        <v>100</v>
      </c>
      <c r="AX7" s="6">
        <v>1000</v>
      </c>
      <c r="AY7" s="6">
        <v>1</v>
      </c>
      <c r="AZ7" s="6">
        <v>28</v>
      </c>
      <c r="BA7" s="6"/>
      <c r="BB7" s="6">
        <v>79.95</v>
      </c>
      <c r="BC7" s="6">
        <v>1</v>
      </c>
      <c r="BD7" s="6">
        <v>5.5</v>
      </c>
      <c r="BE7" s="6">
        <v>98</v>
      </c>
      <c r="BF7" s="6">
        <v>1000</v>
      </c>
      <c r="BG7" s="6">
        <v>1</v>
      </c>
      <c r="BH7" s="6">
        <v>28</v>
      </c>
      <c r="BI7" s="6"/>
      <c r="BJ7" s="10"/>
      <c r="BK7" s="10"/>
      <c r="BL7" s="10"/>
      <c r="BM7" s="10"/>
      <c r="BN7" s="10"/>
      <c r="BO7" s="10"/>
      <c r="BP7" s="10"/>
      <c r="BQ7" s="13">
        <v>0</v>
      </c>
      <c r="BR7" s="13">
        <f>BB7-P7</f>
        <v>-3.2199999999999989</v>
      </c>
      <c r="BS7" s="6">
        <v>120</v>
      </c>
      <c r="BT7" s="11">
        <v>1.0289999999999999</v>
      </c>
      <c r="BU7" s="16">
        <v>98</v>
      </c>
      <c r="BV7" s="16">
        <v>1</v>
      </c>
      <c r="BW7" s="6">
        <v>7</v>
      </c>
      <c r="BX7" s="6">
        <v>772</v>
      </c>
      <c r="BY7" s="6">
        <v>771</v>
      </c>
      <c r="BZ7" s="6">
        <f t="shared" si="4"/>
        <v>771.5</v>
      </c>
      <c r="CA7" s="6">
        <v>303</v>
      </c>
      <c r="CB7" s="6">
        <v>304</v>
      </c>
      <c r="CC7" s="6">
        <f t="shared" si="5"/>
        <v>303.5</v>
      </c>
      <c r="CD7" s="6">
        <v>1222</v>
      </c>
      <c r="CE7" s="6">
        <v>334</v>
      </c>
      <c r="CF7" s="6">
        <v>81.39</v>
      </c>
      <c r="CG7" s="6">
        <v>1</v>
      </c>
      <c r="CH7" s="6">
        <v>3</v>
      </c>
      <c r="CI7" s="6">
        <v>43</v>
      </c>
      <c r="CJ7" s="6">
        <v>400</v>
      </c>
      <c r="CK7" s="6">
        <v>1</v>
      </c>
      <c r="CL7" s="6">
        <v>28</v>
      </c>
      <c r="CM7" s="6">
        <v>98</v>
      </c>
      <c r="CN7" s="6">
        <v>81.48</v>
      </c>
      <c r="CO7" s="6">
        <v>2</v>
      </c>
      <c r="CP7" s="6">
        <v>3.5</v>
      </c>
      <c r="CQ7" s="6">
        <v>21</v>
      </c>
      <c r="CR7" s="6">
        <v>200</v>
      </c>
      <c r="CS7" s="6">
        <v>1</v>
      </c>
      <c r="CT7" s="6">
        <v>27.1</v>
      </c>
      <c r="CU7" s="10"/>
      <c r="CV7" s="10"/>
      <c r="CW7" s="10"/>
      <c r="CX7" s="10"/>
      <c r="CY7" s="10"/>
      <c r="CZ7" s="10"/>
      <c r="DA7" s="10"/>
      <c r="DB7" s="10"/>
      <c r="DC7" s="6">
        <f t="shared" si="0"/>
        <v>1654</v>
      </c>
      <c r="DD7" s="6">
        <v>45</v>
      </c>
      <c r="DE7" s="11">
        <v>1.028</v>
      </c>
      <c r="DF7" s="11">
        <f t="shared" si="8"/>
        <v>-1.6899999999999977</v>
      </c>
      <c r="DG7" s="11">
        <v>21</v>
      </c>
      <c r="DH7" s="11">
        <v>2</v>
      </c>
      <c r="DI7" s="6">
        <v>7</v>
      </c>
      <c r="DJ7" s="6">
        <v>773</v>
      </c>
      <c r="DK7" s="6">
        <v>771</v>
      </c>
      <c r="DL7" s="6">
        <f t="shared" si="6"/>
        <v>772</v>
      </c>
      <c r="DM7" s="6">
        <v>289</v>
      </c>
      <c r="DN7" s="6">
        <v>289</v>
      </c>
      <c r="DO7" s="6">
        <f t="shared" si="7"/>
        <v>289</v>
      </c>
    </row>
    <row r="8" spans="1:119" x14ac:dyDescent="0.2">
      <c r="A8" s="6">
        <v>6</v>
      </c>
      <c r="B8" s="6" t="s">
        <v>26</v>
      </c>
      <c r="C8" s="6">
        <v>22</v>
      </c>
      <c r="D8" s="6">
        <v>180</v>
      </c>
      <c r="E8" s="6">
        <v>67.849999999999994</v>
      </c>
      <c r="F8" s="11">
        <v>1.0169999999999999</v>
      </c>
      <c r="G8" s="6">
        <v>3</v>
      </c>
      <c r="H8" s="6">
        <v>665</v>
      </c>
      <c r="I8" s="6">
        <v>664</v>
      </c>
      <c r="J8" s="6">
        <f t="shared" si="1"/>
        <v>664.5</v>
      </c>
      <c r="K8" s="6">
        <v>1</v>
      </c>
      <c r="L8" s="6">
        <v>4</v>
      </c>
      <c r="M8" s="6">
        <v>78</v>
      </c>
      <c r="N8" s="6">
        <v>400</v>
      </c>
      <c r="O8" s="6">
        <v>1</v>
      </c>
      <c r="P8" s="6">
        <v>68.12</v>
      </c>
      <c r="Q8" s="11">
        <v>1.0189999999999999</v>
      </c>
      <c r="R8" s="6">
        <v>3</v>
      </c>
      <c r="S8" s="6">
        <v>741</v>
      </c>
      <c r="T8" s="6">
        <v>741</v>
      </c>
      <c r="U8" s="6">
        <f t="shared" si="2"/>
        <v>741</v>
      </c>
      <c r="V8" s="6">
        <v>290</v>
      </c>
      <c r="W8" s="6">
        <v>288</v>
      </c>
      <c r="X8" s="6">
        <f t="shared" si="3"/>
        <v>289</v>
      </c>
      <c r="Y8" s="6">
        <v>3</v>
      </c>
      <c r="Z8" s="6">
        <v>4</v>
      </c>
      <c r="AA8" s="6">
        <v>49</v>
      </c>
      <c r="AB8" s="6">
        <v>200</v>
      </c>
      <c r="AC8" s="6">
        <v>1</v>
      </c>
      <c r="AD8" s="6">
        <v>67.45</v>
      </c>
      <c r="AE8" s="6">
        <v>1</v>
      </c>
      <c r="AF8" s="6">
        <v>6</v>
      </c>
      <c r="AG8" s="6">
        <v>62</v>
      </c>
      <c r="AH8" s="6">
        <v>300</v>
      </c>
      <c r="AI8" s="6">
        <v>1</v>
      </c>
      <c r="AJ8" s="6">
        <v>27.7</v>
      </c>
      <c r="AK8" s="6"/>
      <c r="AL8" s="6">
        <v>66.77</v>
      </c>
      <c r="AM8" s="6">
        <v>1</v>
      </c>
      <c r="AN8" s="6">
        <v>7</v>
      </c>
      <c r="AO8" s="6">
        <v>84</v>
      </c>
      <c r="AP8" s="6">
        <v>600</v>
      </c>
      <c r="AQ8" s="6">
        <v>1</v>
      </c>
      <c r="AR8" s="6">
        <v>28.1</v>
      </c>
      <c r="AS8" s="6"/>
      <c r="AT8" s="6">
        <v>66.13</v>
      </c>
      <c r="AU8" s="6">
        <v>1</v>
      </c>
      <c r="AV8" s="6">
        <v>7</v>
      </c>
      <c r="AW8" s="6">
        <v>87</v>
      </c>
      <c r="AX8" s="6">
        <v>700</v>
      </c>
      <c r="AY8" s="6">
        <v>1</v>
      </c>
      <c r="AZ8" s="6">
        <v>28</v>
      </c>
      <c r="BA8" s="6"/>
      <c r="BB8" s="6">
        <v>65.53</v>
      </c>
      <c r="BC8" s="6">
        <v>1</v>
      </c>
      <c r="BD8" s="6">
        <v>7</v>
      </c>
      <c r="BE8" s="6">
        <v>92</v>
      </c>
      <c r="BF8" s="6">
        <v>800</v>
      </c>
      <c r="BG8" s="6">
        <v>1</v>
      </c>
      <c r="BH8" s="6">
        <v>28</v>
      </c>
      <c r="BI8" s="6"/>
      <c r="BJ8" s="10"/>
      <c r="BK8" s="10"/>
      <c r="BL8" s="10"/>
      <c r="BM8" s="10"/>
      <c r="BN8" s="10"/>
      <c r="BO8" s="10"/>
      <c r="BP8" s="10"/>
      <c r="BQ8" s="13">
        <v>0</v>
      </c>
      <c r="BR8" s="13">
        <f t="shared" ref="BR8:BR11" si="9">BB8-P8</f>
        <v>-2.5900000000000034</v>
      </c>
      <c r="BS8" s="6">
        <v>120</v>
      </c>
      <c r="BT8" s="11">
        <v>1.0209999999999999</v>
      </c>
      <c r="BU8" s="16">
        <v>92</v>
      </c>
      <c r="BV8" s="16">
        <v>1</v>
      </c>
      <c r="BW8" s="6">
        <v>6</v>
      </c>
      <c r="BX8" s="6">
        <v>561</v>
      </c>
      <c r="BY8" s="6">
        <v>559</v>
      </c>
      <c r="BZ8" s="6">
        <f t="shared" si="4"/>
        <v>560</v>
      </c>
      <c r="CA8" s="6">
        <v>296</v>
      </c>
      <c r="CB8" s="6">
        <v>294</v>
      </c>
      <c r="CC8" s="6">
        <f t="shared" si="5"/>
        <v>295</v>
      </c>
      <c r="CD8" s="6">
        <v>1215</v>
      </c>
      <c r="CE8" s="6">
        <v>235</v>
      </c>
      <c r="CF8" s="6">
        <v>66.92</v>
      </c>
      <c r="CG8" s="6">
        <v>1</v>
      </c>
      <c r="CH8" s="6">
        <v>4.5</v>
      </c>
      <c r="CI8" s="6">
        <v>11</v>
      </c>
      <c r="CJ8" s="6">
        <v>100</v>
      </c>
      <c r="CK8" s="6">
        <v>1</v>
      </c>
      <c r="CL8" s="6">
        <v>28</v>
      </c>
      <c r="CM8" s="6">
        <v>100</v>
      </c>
      <c r="CN8" s="6">
        <v>67.599999999999994</v>
      </c>
      <c r="CO8" s="6">
        <v>1</v>
      </c>
      <c r="CP8" s="6">
        <v>4</v>
      </c>
      <c r="CQ8" s="6">
        <v>34</v>
      </c>
      <c r="CR8" s="6">
        <v>200</v>
      </c>
      <c r="CS8" s="6">
        <v>1</v>
      </c>
      <c r="CT8" s="6">
        <v>27.1</v>
      </c>
      <c r="CU8" s="10"/>
      <c r="CV8" s="10"/>
      <c r="CW8" s="10"/>
      <c r="CX8" s="10"/>
      <c r="CY8" s="10"/>
      <c r="CZ8" s="10"/>
      <c r="DA8" s="10"/>
      <c r="DB8" s="10"/>
      <c r="DC8" s="6">
        <f t="shared" si="0"/>
        <v>1550</v>
      </c>
      <c r="DD8" s="6">
        <v>45</v>
      </c>
      <c r="DE8" s="11">
        <v>1.032</v>
      </c>
      <c r="DF8" s="11">
        <f t="shared" si="8"/>
        <v>-0.52000000000001023</v>
      </c>
      <c r="DG8" s="11">
        <v>34</v>
      </c>
      <c r="DH8" s="11">
        <v>1</v>
      </c>
      <c r="DI8" s="6">
        <v>7</v>
      </c>
      <c r="DJ8" s="6">
        <v>958</v>
      </c>
      <c r="DK8" s="6">
        <v>958</v>
      </c>
      <c r="DL8" s="6">
        <f t="shared" si="6"/>
        <v>958</v>
      </c>
      <c r="DM8" s="6">
        <v>279</v>
      </c>
      <c r="DN8" s="6">
        <v>279</v>
      </c>
      <c r="DO8" s="6">
        <f t="shared" si="7"/>
        <v>279</v>
      </c>
    </row>
    <row r="9" spans="1:119" x14ac:dyDescent="0.2">
      <c r="A9" s="6">
        <v>7</v>
      </c>
      <c r="B9" s="6" t="s">
        <v>26</v>
      </c>
      <c r="C9" s="6">
        <v>24</v>
      </c>
      <c r="D9" s="6">
        <v>176</v>
      </c>
      <c r="E9" s="6">
        <v>77.599999999999994</v>
      </c>
      <c r="F9" s="11">
        <v>1.0189999999999999</v>
      </c>
      <c r="G9" s="6">
        <v>3</v>
      </c>
      <c r="H9" s="6">
        <v>843</v>
      </c>
      <c r="I9" s="6">
        <v>844</v>
      </c>
      <c r="J9" s="6">
        <f t="shared" si="1"/>
        <v>843.5</v>
      </c>
      <c r="K9" s="6">
        <v>2</v>
      </c>
      <c r="L9" s="6">
        <v>3</v>
      </c>
      <c r="M9" s="6">
        <v>51</v>
      </c>
      <c r="N9" s="6">
        <v>500</v>
      </c>
      <c r="O9" s="6">
        <v>1</v>
      </c>
      <c r="P9" s="6">
        <v>77.989999999999995</v>
      </c>
      <c r="Q9" s="11">
        <v>1.018</v>
      </c>
      <c r="R9" s="6">
        <v>3</v>
      </c>
      <c r="S9" s="6">
        <v>806</v>
      </c>
      <c r="T9" s="6">
        <v>807</v>
      </c>
      <c r="U9" s="6">
        <f t="shared" si="2"/>
        <v>806.5</v>
      </c>
      <c r="V9" s="6">
        <v>290</v>
      </c>
      <c r="W9" s="6">
        <v>289</v>
      </c>
      <c r="X9" s="6">
        <f t="shared" si="3"/>
        <v>289.5</v>
      </c>
      <c r="Y9" s="6">
        <v>4</v>
      </c>
      <c r="Z9" s="6">
        <v>4</v>
      </c>
      <c r="AA9" s="6">
        <v>11</v>
      </c>
      <c r="AB9" s="6">
        <v>300</v>
      </c>
      <c r="AC9" s="6">
        <v>1</v>
      </c>
      <c r="AD9" s="6">
        <v>77.78</v>
      </c>
      <c r="AE9" s="6">
        <v>1</v>
      </c>
      <c r="AF9" s="6">
        <v>5.5</v>
      </c>
      <c r="AG9" s="6">
        <v>36</v>
      </c>
      <c r="AH9" s="6">
        <v>500</v>
      </c>
      <c r="AI9" s="6">
        <v>1</v>
      </c>
      <c r="AJ9" s="6">
        <v>27.7</v>
      </c>
      <c r="AK9" s="6"/>
      <c r="AL9" s="6">
        <v>77.53</v>
      </c>
      <c r="AM9" s="6">
        <v>2</v>
      </c>
      <c r="AN9" s="6">
        <v>6.5</v>
      </c>
      <c r="AO9" s="6">
        <v>61</v>
      </c>
      <c r="AP9" s="6">
        <v>600</v>
      </c>
      <c r="AQ9" s="6">
        <v>1</v>
      </c>
      <c r="AR9" s="6">
        <v>28.1</v>
      </c>
      <c r="AS9" s="6"/>
      <c r="AT9" s="6">
        <v>77.099999999999994</v>
      </c>
      <c r="AU9" s="6">
        <v>2</v>
      </c>
      <c r="AV9" s="6">
        <v>6.5</v>
      </c>
      <c r="AW9" s="6">
        <v>73</v>
      </c>
      <c r="AX9" s="6">
        <v>600</v>
      </c>
      <c r="AY9" s="6">
        <v>2</v>
      </c>
      <c r="AZ9" s="6">
        <v>28</v>
      </c>
      <c r="BA9" s="6"/>
      <c r="BB9" s="6">
        <v>75.400000000000006</v>
      </c>
      <c r="BC9" s="6">
        <v>2</v>
      </c>
      <c r="BD9" s="6">
        <v>7.5</v>
      </c>
      <c r="BE9" s="6">
        <v>88</v>
      </c>
      <c r="BF9" s="6">
        <v>800</v>
      </c>
      <c r="BG9" s="6">
        <v>3</v>
      </c>
      <c r="BH9" s="6">
        <v>28</v>
      </c>
      <c r="BI9" s="6"/>
      <c r="BJ9" s="10"/>
      <c r="BK9" s="10"/>
      <c r="BL9" s="10"/>
      <c r="BM9" s="10"/>
      <c r="BN9" s="10"/>
      <c r="BO9" s="10"/>
      <c r="BP9" s="10"/>
      <c r="BQ9" s="13">
        <v>0</v>
      </c>
      <c r="BR9" s="13">
        <f t="shared" si="9"/>
        <v>-2.5899999999999892</v>
      </c>
      <c r="BS9" s="6">
        <v>120</v>
      </c>
      <c r="BT9" s="11">
        <v>1.016</v>
      </c>
      <c r="BU9" s="16">
        <v>88</v>
      </c>
      <c r="BV9" s="16">
        <v>2</v>
      </c>
      <c r="BW9" s="6">
        <v>5</v>
      </c>
      <c r="BX9" s="6">
        <v>596</v>
      </c>
      <c r="BY9" s="6">
        <v>596</v>
      </c>
      <c r="BZ9" s="6">
        <f t="shared" si="4"/>
        <v>596</v>
      </c>
      <c r="CA9" s="6">
        <v>295</v>
      </c>
      <c r="CB9" s="6">
        <v>294</v>
      </c>
      <c r="CC9" s="6">
        <f t="shared" si="5"/>
        <v>294.5</v>
      </c>
      <c r="CD9" s="6">
        <v>1213</v>
      </c>
      <c r="CE9" s="6">
        <v>266</v>
      </c>
      <c r="CF9" s="6">
        <v>77.989999999999995</v>
      </c>
      <c r="CG9" s="6">
        <v>3</v>
      </c>
      <c r="CH9" s="6">
        <v>3.5</v>
      </c>
      <c r="CI9" s="6">
        <v>4</v>
      </c>
      <c r="CJ9" s="6">
        <v>100</v>
      </c>
      <c r="CK9" s="6">
        <v>1</v>
      </c>
      <c r="CL9" s="6">
        <v>28</v>
      </c>
      <c r="CM9" s="6">
        <v>24</v>
      </c>
      <c r="CN9" s="6">
        <v>78.37</v>
      </c>
      <c r="CO9" s="6">
        <v>2</v>
      </c>
      <c r="CP9" s="6">
        <v>4</v>
      </c>
      <c r="CQ9" s="6">
        <v>9</v>
      </c>
      <c r="CR9" s="6">
        <v>100</v>
      </c>
      <c r="CS9" s="6">
        <v>1</v>
      </c>
      <c r="CT9" s="6">
        <v>27.1</v>
      </c>
      <c r="CU9" s="10"/>
      <c r="CV9" s="10"/>
      <c r="CW9" s="10"/>
      <c r="CX9" s="10"/>
      <c r="CY9" s="10"/>
      <c r="CZ9" s="10"/>
      <c r="DA9" s="10"/>
      <c r="DB9" s="10"/>
      <c r="DC9" s="6">
        <f t="shared" si="0"/>
        <v>1503</v>
      </c>
      <c r="DD9" s="6">
        <v>45</v>
      </c>
      <c r="DE9" s="11">
        <v>1.022</v>
      </c>
      <c r="DF9" s="11">
        <f t="shared" si="8"/>
        <v>0.38000000000000966</v>
      </c>
      <c r="DG9" s="11">
        <v>9</v>
      </c>
      <c r="DH9" s="11">
        <v>2</v>
      </c>
      <c r="DI9" s="6">
        <v>5</v>
      </c>
      <c r="DJ9" s="6">
        <v>836</v>
      </c>
      <c r="DK9" s="6">
        <v>836</v>
      </c>
      <c r="DL9" s="6">
        <f t="shared" si="6"/>
        <v>836</v>
      </c>
      <c r="DM9" s="6">
        <v>279</v>
      </c>
      <c r="DN9" s="6">
        <v>279</v>
      </c>
      <c r="DO9" s="6">
        <f t="shared" si="7"/>
        <v>279</v>
      </c>
    </row>
    <row r="10" spans="1:119" x14ac:dyDescent="0.2">
      <c r="A10" s="6">
        <v>8</v>
      </c>
      <c r="B10" s="6" t="s">
        <v>26</v>
      </c>
      <c r="C10" s="6">
        <v>26</v>
      </c>
      <c r="D10" s="6">
        <v>170</v>
      </c>
      <c r="E10" s="6">
        <v>80.38</v>
      </c>
      <c r="F10" s="11">
        <v>1.016</v>
      </c>
      <c r="G10" s="6">
        <v>2</v>
      </c>
      <c r="H10" s="6">
        <v>681</v>
      </c>
      <c r="I10" s="6">
        <v>679</v>
      </c>
      <c r="J10" s="6">
        <f t="shared" si="1"/>
        <v>680</v>
      </c>
      <c r="K10" s="6">
        <v>1</v>
      </c>
      <c r="L10" s="6">
        <v>4</v>
      </c>
      <c r="M10" s="6">
        <v>55</v>
      </c>
      <c r="N10" s="6">
        <v>500</v>
      </c>
      <c r="O10" s="6">
        <v>1</v>
      </c>
      <c r="P10" s="6">
        <v>80.650000000000006</v>
      </c>
      <c r="Q10" s="11">
        <v>1.016</v>
      </c>
      <c r="R10" s="6">
        <v>2</v>
      </c>
      <c r="S10" s="6">
        <v>690</v>
      </c>
      <c r="T10" s="6">
        <v>689</v>
      </c>
      <c r="U10" s="6">
        <f t="shared" si="2"/>
        <v>689.5</v>
      </c>
      <c r="V10" s="6">
        <v>292</v>
      </c>
      <c r="W10" s="6">
        <v>292</v>
      </c>
      <c r="X10" s="6">
        <f t="shared" si="3"/>
        <v>292</v>
      </c>
      <c r="Y10" s="6">
        <v>2</v>
      </c>
      <c r="Z10" s="6">
        <v>4</v>
      </c>
      <c r="AA10" s="6">
        <v>54</v>
      </c>
      <c r="AB10" s="6">
        <v>400</v>
      </c>
      <c r="AC10" s="6">
        <v>1</v>
      </c>
      <c r="AD10" s="6">
        <v>80.290000000000006</v>
      </c>
      <c r="AE10" s="6">
        <v>1</v>
      </c>
      <c r="AF10" s="6">
        <v>4.5</v>
      </c>
      <c r="AG10" s="6">
        <v>61</v>
      </c>
      <c r="AH10" s="6">
        <v>400</v>
      </c>
      <c r="AI10" s="6">
        <v>1</v>
      </c>
      <c r="AJ10" s="6">
        <v>27.8</v>
      </c>
      <c r="AK10" s="6"/>
      <c r="AL10" s="6">
        <v>79.48</v>
      </c>
      <c r="AM10" s="6">
        <v>1</v>
      </c>
      <c r="AN10" s="6">
        <v>5.5</v>
      </c>
      <c r="AO10" s="6">
        <v>73</v>
      </c>
      <c r="AP10" s="6">
        <v>700</v>
      </c>
      <c r="AQ10" s="6">
        <v>1</v>
      </c>
      <c r="AR10" s="6">
        <v>28.5</v>
      </c>
      <c r="AS10" s="6"/>
      <c r="AT10" s="6">
        <v>78.64</v>
      </c>
      <c r="AU10" s="6">
        <v>1</v>
      </c>
      <c r="AV10" s="6">
        <v>5.5</v>
      </c>
      <c r="AW10" s="6">
        <v>80</v>
      </c>
      <c r="AX10" s="6">
        <v>900</v>
      </c>
      <c r="AY10" s="6">
        <v>1</v>
      </c>
      <c r="AZ10" s="6">
        <v>28.7</v>
      </c>
      <c r="BA10" s="6"/>
      <c r="BB10" s="6">
        <v>77.88</v>
      </c>
      <c r="BC10" s="6">
        <v>1</v>
      </c>
      <c r="BD10" s="6">
        <v>6</v>
      </c>
      <c r="BE10" s="6">
        <v>97</v>
      </c>
      <c r="BF10" s="6">
        <v>1000</v>
      </c>
      <c r="BG10" s="6">
        <v>1</v>
      </c>
      <c r="BH10" s="6">
        <v>28.5</v>
      </c>
      <c r="BI10" s="6"/>
      <c r="BJ10" s="10"/>
      <c r="BK10" s="10"/>
      <c r="BL10" s="10"/>
      <c r="BM10" s="10"/>
      <c r="BN10" s="10"/>
      <c r="BO10" s="10"/>
      <c r="BP10" s="10"/>
      <c r="BQ10" s="13">
        <v>0</v>
      </c>
      <c r="BR10" s="13">
        <f t="shared" si="9"/>
        <v>-2.7700000000000102</v>
      </c>
      <c r="BS10" s="6">
        <v>120</v>
      </c>
      <c r="BT10" s="11">
        <v>1.0169999999999999</v>
      </c>
      <c r="BU10" s="16">
        <v>97</v>
      </c>
      <c r="BV10" s="16">
        <v>1</v>
      </c>
      <c r="BW10" s="6">
        <v>3</v>
      </c>
      <c r="BX10" s="6">
        <v>491</v>
      </c>
      <c r="BY10" s="6">
        <v>492</v>
      </c>
      <c r="BZ10" s="6">
        <f t="shared" si="4"/>
        <v>491.5</v>
      </c>
      <c r="CA10" s="6">
        <v>296</v>
      </c>
      <c r="CB10" s="6">
        <v>295</v>
      </c>
      <c r="CC10" s="6">
        <f t="shared" si="5"/>
        <v>295.5</v>
      </c>
      <c r="CD10" s="6">
        <v>1216</v>
      </c>
      <c r="CE10" s="6">
        <v>381</v>
      </c>
      <c r="CF10" s="6">
        <v>79.25</v>
      </c>
      <c r="CG10" s="6">
        <v>5</v>
      </c>
      <c r="CH10" s="6">
        <v>4.5</v>
      </c>
      <c r="CI10" s="6">
        <v>56</v>
      </c>
      <c r="CJ10" s="6">
        <v>100</v>
      </c>
      <c r="CK10" s="6">
        <v>1</v>
      </c>
      <c r="CL10" s="6">
        <v>28.5</v>
      </c>
      <c r="CM10" s="6">
        <v>24</v>
      </c>
      <c r="CN10" s="6">
        <v>79.45</v>
      </c>
      <c r="CO10" s="6">
        <v>3</v>
      </c>
      <c r="CP10" s="6">
        <v>5</v>
      </c>
      <c r="CQ10" s="6">
        <v>54</v>
      </c>
      <c r="CR10" s="6">
        <v>400</v>
      </c>
      <c r="CS10" s="6">
        <v>1</v>
      </c>
      <c r="CT10" s="6">
        <v>28.5</v>
      </c>
      <c r="CU10" s="10"/>
      <c r="CV10" s="10"/>
      <c r="CW10" s="10"/>
      <c r="CX10" s="10"/>
      <c r="CY10" s="10"/>
      <c r="CZ10" s="10"/>
      <c r="DA10" s="10"/>
      <c r="DB10" s="10"/>
      <c r="DC10" s="6">
        <f t="shared" si="0"/>
        <v>1621</v>
      </c>
      <c r="DD10" s="6">
        <v>45</v>
      </c>
      <c r="DE10" s="11">
        <v>1.024</v>
      </c>
      <c r="DF10" s="11">
        <f t="shared" si="8"/>
        <v>-1.2000000000000028</v>
      </c>
      <c r="DG10" s="11">
        <v>54</v>
      </c>
      <c r="DH10" s="11">
        <v>3</v>
      </c>
      <c r="DI10" s="6">
        <v>6</v>
      </c>
      <c r="DJ10" s="6">
        <v>578</v>
      </c>
      <c r="DK10" s="6">
        <v>578</v>
      </c>
      <c r="DL10" s="6">
        <f t="shared" si="6"/>
        <v>578</v>
      </c>
      <c r="DM10" s="6">
        <v>288</v>
      </c>
      <c r="DN10" s="6">
        <v>289</v>
      </c>
      <c r="DO10" s="6">
        <f t="shared" si="7"/>
        <v>288.5</v>
      </c>
    </row>
    <row r="11" spans="1:119" x14ac:dyDescent="0.2">
      <c r="A11" s="6">
        <v>9</v>
      </c>
      <c r="B11" s="6" t="s">
        <v>26</v>
      </c>
      <c r="C11" s="6">
        <v>28</v>
      </c>
      <c r="D11" s="6">
        <v>180</v>
      </c>
      <c r="E11" s="6">
        <v>78.09</v>
      </c>
      <c r="F11" s="11">
        <v>1.028</v>
      </c>
      <c r="G11" s="6">
        <v>4</v>
      </c>
      <c r="H11" s="6">
        <v>1047</v>
      </c>
      <c r="I11" s="6">
        <v>1047</v>
      </c>
      <c r="J11" s="6">
        <f t="shared" si="1"/>
        <v>1047</v>
      </c>
      <c r="K11" s="6">
        <v>1</v>
      </c>
      <c r="L11" s="6">
        <v>4</v>
      </c>
      <c r="M11" s="6">
        <v>12</v>
      </c>
      <c r="N11" s="6">
        <v>800</v>
      </c>
      <c r="O11" s="6">
        <v>1</v>
      </c>
      <c r="P11" s="6">
        <v>78.45</v>
      </c>
      <c r="Q11" s="11">
        <v>1.0289999999999999</v>
      </c>
      <c r="R11" s="6">
        <v>4</v>
      </c>
      <c r="S11" s="6">
        <v>1115</v>
      </c>
      <c r="T11" s="6">
        <v>1117</v>
      </c>
      <c r="U11" s="6">
        <f t="shared" si="2"/>
        <v>1116</v>
      </c>
      <c r="V11" s="6">
        <v>289</v>
      </c>
      <c r="W11" s="6">
        <v>289</v>
      </c>
      <c r="X11" s="6">
        <f t="shared" si="3"/>
        <v>289</v>
      </c>
      <c r="Y11" s="6">
        <v>2</v>
      </c>
      <c r="Z11" s="6">
        <v>4</v>
      </c>
      <c r="AA11" s="6">
        <v>30</v>
      </c>
      <c r="AB11" s="6">
        <v>800</v>
      </c>
      <c r="AC11" s="6">
        <v>1</v>
      </c>
      <c r="AD11" s="6">
        <v>77.959999999999994</v>
      </c>
      <c r="AE11" s="6">
        <v>1</v>
      </c>
      <c r="AF11" s="6">
        <v>6</v>
      </c>
      <c r="AG11" s="6">
        <v>68</v>
      </c>
      <c r="AH11" s="6">
        <v>900</v>
      </c>
      <c r="AI11" s="6">
        <v>1</v>
      </c>
      <c r="AJ11" s="6">
        <v>27.8</v>
      </c>
      <c r="AK11" s="6"/>
      <c r="AL11" s="6">
        <v>77.2</v>
      </c>
      <c r="AM11" s="6">
        <v>1</v>
      </c>
      <c r="AN11" s="6">
        <v>7</v>
      </c>
      <c r="AO11" s="6">
        <v>94</v>
      </c>
      <c r="AP11" s="6">
        <v>1000</v>
      </c>
      <c r="AQ11" s="6">
        <v>1</v>
      </c>
      <c r="AR11" s="6">
        <v>28.5</v>
      </c>
      <c r="AS11" s="6"/>
      <c r="AT11" s="6">
        <v>76.31</v>
      </c>
      <c r="AU11" s="6">
        <v>1</v>
      </c>
      <c r="AV11" s="6">
        <v>5.5</v>
      </c>
      <c r="AW11" s="6">
        <v>100</v>
      </c>
      <c r="AX11" s="6">
        <v>1000</v>
      </c>
      <c r="AY11" s="6">
        <v>1</v>
      </c>
      <c r="AZ11" s="6">
        <v>28.7</v>
      </c>
      <c r="BA11" s="6"/>
      <c r="BB11" s="6">
        <v>75.62</v>
      </c>
      <c r="BC11" s="6">
        <v>1</v>
      </c>
      <c r="BD11" s="6">
        <v>6.5</v>
      </c>
      <c r="BE11" s="6">
        <v>100</v>
      </c>
      <c r="BF11" s="6">
        <v>1000</v>
      </c>
      <c r="BG11" s="6">
        <v>1</v>
      </c>
      <c r="BH11" s="6">
        <v>28.5</v>
      </c>
      <c r="BI11" s="6"/>
      <c r="BJ11" s="10"/>
      <c r="BK11" s="10"/>
      <c r="BL11" s="10"/>
      <c r="BM11" s="10"/>
      <c r="BN11" s="10"/>
      <c r="BO11" s="10"/>
      <c r="BP11" s="10"/>
      <c r="BQ11" s="13">
        <v>0</v>
      </c>
      <c r="BR11" s="13">
        <f t="shared" si="9"/>
        <v>-2.8299999999999983</v>
      </c>
      <c r="BS11" s="6">
        <v>120</v>
      </c>
      <c r="BT11" s="11">
        <v>1.0369999999999999</v>
      </c>
      <c r="BU11" s="16">
        <v>100</v>
      </c>
      <c r="BV11" s="16">
        <v>1</v>
      </c>
      <c r="BW11" s="6">
        <v>7</v>
      </c>
      <c r="BX11" s="6">
        <v>885</v>
      </c>
      <c r="BY11" s="6">
        <v>887</v>
      </c>
      <c r="BZ11" s="6">
        <f t="shared" si="4"/>
        <v>886</v>
      </c>
      <c r="CA11" s="6">
        <v>294</v>
      </c>
      <c r="CB11" s="6">
        <v>294</v>
      </c>
      <c r="CC11" s="6">
        <f t="shared" si="5"/>
        <v>294</v>
      </c>
      <c r="CD11" s="6">
        <v>1202</v>
      </c>
      <c r="CE11" s="6">
        <v>376</v>
      </c>
      <c r="CF11" s="6">
        <v>76.84</v>
      </c>
      <c r="CG11" s="6">
        <v>2</v>
      </c>
      <c r="CH11" s="6">
        <v>4</v>
      </c>
      <c r="CI11" s="6">
        <v>53</v>
      </c>
      <c r="CJ11" s="6">
        <v>300</v>
      </c>
      <c r="CK11" s="6">
        <v>1</v>
      </c>
      <c r="CL11" s="6">
        <v>28.5</v>
      </c>
      <c r="CM11" s="6">
        <v>24</v>
      </c>
      <c r="CN11" s="6">
        <v>77.14</v>
      </c>
      <c r="CO11" s="6">
        <v>1</v>
      </c>
      <c r="CP11" s="6">
        <v>4</v>
      </c>
      <c r="CQ11" s="6">
        <v>39</v>
      </c>
      <c r="CR11" s="6">
        <v>200</v>
      </c>
      <c r="CS11" s="6">
        <v>1</v>
      </c>
      <c r="CT11" s="6">
        <v>28.5</v>
      </c>
      <c r="CU11" s="10"/>
      <c r="CV11" s="10"/>
      <c r="CW11" s="10"/>
      <c r="CX11" s="10"/>
      <c r="CY11" s="10"/>
      <c r="CZ11" s="10"/>
      <c r="DA11" s="10"/>
      <c r="DB11" s="10"/>
      <c r="DC11" s="6">
        <f t="shared" si="0"/>
        <v>1602</v>
      </c>
      <c r="DD11" s="6">
        <v>45</v>
      </c>
      <c r="DE11" s="11">
        <v>1.034</v>
      </c>
      <c r="DF11" s="11">
        <f t="shared" si="8"/>
        <v>-1.3100000000000023</v>
      </c>
      <c r="DG11" s="11">
        <v>39</v>
      </c>
      <c r="DH11" s="11">
        <v>1</v>
      </c>
      <c r="DI11" s="6">
        <v>7</v>
      </c>
      <c r="DJ11" s="6">
        <v>654</v>
      </c>
      <c r="DK11" s="6">
        <v>654</v>
      </c>
      <c r="DL11" s="6">
        <f t="shared" si="6"/>
        <v>654</v>
      </c>
      <c r="DM11" s="6">
        <v>288</v>
      </c>
      <c r="DN11" s="6">
        <v>289</v>
      </c>
      <c r="DO11" s="6">
        <f t="shared" si="7"/>
        <v>288.5</v>
      </c>
    </row>
    <row r="12" spans="1:119" x14ac:dyDescent="0.2">
      <c r="C12" s="17">
        <f>AVERAGE(C3:C11)</f>
        <v>24.555555555555557</v>
      </c>
      <c r="D12">
        <f>AVERAGE(D3:D11)</f>
        <v>178</v>
      </c>
      <c r="E12">
        <f>AVERAGE(E3:E11)</f>
        <v>82.657777777777781</v>
      </c>
      <c r="F12">
        <f>AVERAGE(F3:F11)</f>
        <v>1.0214444444444444</v>
      </c>
      <c r="G12">
        <f>AVERAGE(G3:G11)</f>
        <v>3.3333333333333335</v>
      </c>
      <c r="BR12" s="19">
        <f>AVERAGE(BR3:BR11)</f>
        <v>-2.9955555555555549</v>
      </c>
      <c r="BS12" s="18">
        <f>AVERAGE(BS3:BS11)</f>
        <v>121.66666666666667</v>
      </c>
      <c r="BT12" s="14">
        <f>AVERAGE(BT3:BT11)</f>
        <v>1.024888888888889</v>
      </c>
      <c r="BU12" s="14"/>
      <c r="BV12" s="14"/>
      <c r="BW12" s="14">
        <f>AVERAGE(BW3:BW11)</f>
        <v>5.5555555555555554</v>
      </c>
      <c r="BZ12" s="15">
        <f>AVERAGE(BZ3:BZ11)</f>
        <v>754.66666666666663</v>
      </c>
      <c r="CC12" s="15">
        <f>AVERAGE(CC3:CC11)</f>
        <v>297.88888888888891</v>
      </c>
      <c r="DC12" s="15">
        <f>AVERAGE(DC3:DC11)</f>
        <v>1691.4444444444443</v>
      </c>
      <c r="DD12">
        <f>AVERAGE(DD3:DD11)</f>
        <v>46.666666666666664</v>
      </c>
    </row>
    <row r="13" spans="1:119" x14ac:dyDescent="0.2">
      <c r="C13" s="17">
        <f>STDEV(C3:C11)</f>
        <v>3.3952581312439012</v>
      </c>
      <c r="D13">
        <f>STDEV(D3:D11)</f>
        <v>7.2111025509279782</v>
      </c>
      <c r="E13">
        <f>STDEV(E3:E11)</f>
        <v>12.64495925040651</v>
      </c>
      <c r="F13">
        <f>STDEV(F3:F11)</f>
        <v>4.00347071648812E-3</v>
      </c>
      <c r="G13">
        <f>STDEV(G3:G11)</f>
        <v>0.70710678118654757</v>
      </c>
      <c r="BR13" s="18">
        <f>STDEV(BR3:BR11)</f>
        <v>0.57458922525381084</v>
      </c>
      <c r="BS13" s="18">
        <f>STDEV(BS3:BS11)</f>
        <v>19.039432764659772</v>
      </c>
      <c r="BT13">
        <f>_xlfn.STDEV.P(BT3:BT11)</f>
        <v>6.0999898805825722E-3</v>
      </c>
      <c r="BW13">
        <f>_xlfn.STDEV.P(BW3:BW11)</f>
        <v>1.1653431646335017</v>
      </c>
      <c r="BZ13" s="15">
        <f>_xlfn.STDEV.P(BZ3:BZ11)</f>
        <v>167.71271733400408</v>
      </c>
      <c r="CC13" s="15">
        <f>_xlfn.STDEV.P(CC3:CC11)</f>
        <v>3.6421740895741701</v>
      </c>
      <c r="DC13" s="15">
        <f>STDEV(DC3:DC11)</f>
        <v>290.23658931598885</v>
      </c>
      <c r="DD13">
        <f>STDEV(DD3:DD11)</f>
        <v>5</v>
      </c>
    </row>
  </sheetData>
  <mergeCells count="6">
    <mergeCell ref="E1:O1"/>
    <mergeCell ref="P1:AC1"/>
    <mergeCell ref="BT1:CC1"/>
    <mergeCell ref="DE1:DO1"/>
    <mergeCell ref="CD1:CT1"/>
    <mergeCell ref="AD1:BS1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1:E11"/>
  <sheetViews>
    <sheetView workbookViewId="0">
      <selection activeCell="D10" sqref="D10:E11"/>
    </sheetView>
  </sheetViews>
  <sheetFormatPr baseColWidth="10" defaultRowHeight="16" x14ac:dyDescent="0.2"/>
  <sheetData>
    <row r="1" spans="3:5" x14ac:dyDescent="0.2">
      <c r="C1" s="6">
        <v>84.5</v>
      </c>
      <c r="D1" s="6">
        <v>97</v>
      </c>
      <c r="E1" s="6">
        <v>1</v>
      </c>
    </row>
    <row r="2" spans="3:5" x14ac:dyDescent="0.2">
      <c r="C2" s="6">
        <v>108.62</v>
      </c>
      <c r="D2" s="6">
        <v>96</v>
      </c>
      <c r="E2" s="6">
        <v>1</v>
      </c>
    </row>
    <row r="3" spans="3:5" x14ac:dyDescent="0.2">
      <c r="C3" s="6">
        <v>81.5</v>
      </c>
      <c r="D3" s="6">
        <v>100</v>
      </c>
      <c r="E3" s="6">
        <v>2</v>
      </c>
    </row>
    <row r="4" spans="3:5" x14ac:dyDescent="0.2">
      <c r="C4" s="6">
        <v>79.95</v>
      </c>
      <c r="D4" s="6">
        <v>100</v>
      </c>
      <c r="E4" s="6">
        <v>1</v>
      </c>
    </row>
    <row r="5" spans="3:5" x14ac:dyDescent="0.2">
      <c r="C5" s="6">
        <v>65.53</v>
      </c>
      <c r="D5" s="6">
        <v>98</v>
      </c>
      <c r="E5" s="6">
        <v>1</v>
      </c>
    </row>
    <row r="6" spans="3:5" x14ac:dyDescent="0.2">
      <c r="C6" s="6">
        <v>75.400000000000006</v>
      </c>
      <c r="D6" s="6">
        <v>92</v>
      </c>
      <c r="E6" s="6">
        <v>1</v>
      </c>
    </row>
    <row r="7" spans="3:5" x14ac:dyDescent="0.2">
      <c r="C7" s="6">
        <v>77.88</v>
      </c>
      <c r="D7" s="6">
        <v>88</v>
      </c>
      <c r="E7" s="6">
        <v>2</v>
      </c>
    </row>
    <row r="8" spans="3:5" x14ac:dyDescent="0.2">
      <c r="C8" s="6">
        <v>75.62</v>
      </c>
      <c r="D8" s="6">
        <v>97</v>
      </c>
      <c r="E8" s="6">
        <v>1</v>
      </c>
    </row>
    <row r="9" spans="3:5" x14ac:dyDescent="0.2">
      <c r="C9" s="6">
        <v>70.91</v>
      </c>
      <c r="D9" s="6">
        <v>100</v>
      </c>
      <c r="E9" s="6">
        <v>1</v>
      </c>
    </row>
    <row r="10" spans="3:5" x14ac:dyDescent="0.2">
      <c r="C10">
        <f>AVERAGE(C1:C9)</f>
        <v>79.989999999999995</v>
      </c>
      <c r="D10">
        <f>AVERAGE(D1:D9)</f>
        <v>96.444444444444443</v>
      </c>
      <c r="E10">
        <f>AVERAGE(E1:E9)</f>
        <v>1.2222222222222223</v>
      </c>
    </row>
    <row r="11" spans="3:5" x14ac:dyDescent="0.2">
      <c r="C11">
        <f>_xlfn.STDEV.P(C1:C9)</f>
        <v>11.442871628708955</v>
      </c>
      <c r="D11">
        <f>_xlfn.STDEV.P(D1:D9)</f>
        <v>3.8329307357022979</v>
      </c>
      <c r="E11">
        <f>_xlfn.STDEV.P(E1:E9)</f>
        <v>0.41573970964154905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Catalina Capitan</cp:lastModifiedBy>
  <dcterms:created xsi:type="dcterms:W3CDTF">2016-07-27T20:07:46Z</dcterms:created>
  <dcterms:modified xsi:type="dcterms:W3CDTF">2021-11-21T01:52:29Z</dcterms:modified>
</cp:coreProperties>
</file>